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xag\OneDrive\Bureau\Photos site DFI\TABLEAU DE COMMANDE SITE INTERNET BASE EXCEL\"/>
    </mc:Choice>
  </mc:AlternateContent>
  <xr:revisionPtr revIDLastSave="0" documentId="13_ncr:1_{F1D057EB-0A8E-4C40-8DCD-E7C6AA51A1B3}" xr6:coauthVersionLast="47" xr6:coauthVersionMax="47" xr10:uidLastSave="{00000000-0000-0000-0000-000000000000}"/>
  <bookViews>
    <workbookView xWindow="-108" yWindow="-108" windowWidth="23256" windowHeight="12456" tabRatio="642" xr2:uid="{0F96A3F6-4E9C-4F0C-A27B-76BCF335BC60}"/>
  </bookViews>
  <sheets>
    <sheet name="PLATEAUX REPAS" sheetId="1" r:id="rId1"/>
    <sheet name="MENU SANDWICH SALADE" sheetId="6" r:id="rId2"/>
    <sheet name="PLATEAUX GOURMAND" sheetId="7" r:id="rId3"/>
    <sheet name="PUBLI_PLATEAUX_REPAS" sheetId="8" state="hidden" r:id="rId4"/>
    <sheet name="PUBLI_MENU_SANDWICH_SALADE" sheetId="9" state="hidden" r:id="rId5"/>
    <sheet name="PUBLI_PLATEAUX_GOURMAND" sheetId="10" state="hidden" r:id="rId6"/>
    <sheet name="Synthèse commande" sheetId="11" state="hidden" r:id="rId7"/>
    <sheet name="LISTE" sheetId="2" state="hidden" r:id="rId8"/>
    <sheet name="ENTREE" sheetId="3" state="hidden" r:id="rId9"/>
    <sheet name="DESSERT" sheetId="5" state="hidden" r:id="rId10"/>
  </sheets>
  <externalReferences>
    <externalReference r:id="rId11"/>
    <externalReference r:id="rId12"/>
    <externalReference r:id="rId13"/>
  </externalReferences>
  <definedNames>
    <definedName name="_xlnm._FilterDatabase" localSheetId="6" hidden="1">'Synthèse commande'!$J$8:$K$58</definedName>
    <definedName name="BUSSY_SAINT_GEORGES">DESSERT!$F$2:$F$7</definedName>
    <definedName name="CLERMONT_FERRAND">DESSERT!$C$2:$C$7</definedName>
    <definedName name="COPENHAGUE">DESSERT!$D$2:$D$7</definedName>
    <definedName name="ENTREE_1">ENTREE!$A$2:$A$5</definedName>
    <definedName name="ENTREE_2">ENTREE!$B$2:$B$5</definedName>
    <definedName name="ENTREE_3">ENTREE!$C$2:$C$5</definedName>
    <definedName name="ENTREE_4">ENTREE!$D$2:$D$5</definedName>
    <definedName name="ENTREE_5">ENTREE!$E$2:$E$5</definedName>
    <definedName name="ENTREE_6">ENTREE!$F$2:$F$5</definedName>
    <definedName name="ENTREE_PLATEAUX_REPAS">LISTE!$F$2:$F$5</definedName>
    <definedName name="MENU_SALADE">LISTE!$E$2:$E$6</definedName>
    <definedName name="MENU_SANDWICH">LISTE!$D$2:$D$7</definedName>
    <definedName name="PALERME">DESSERT!$E$2:$E$7</definedName>
    <definedName name="PLATEAUX_REPAS">LISTE!$C$2:$C$7</definedName>
    <definedName name="RIO_DE_JANEIRO">DESSERT!$B$2:$B$7</definedName>
    <definedName name="SALADE_CORFOU">DESSERT!$Q$2:$Q$5</definedName>
    <definedName name="SALADE_CORSICA">DESSERT!$O$2:$O$5</definedName>
    <definedName name="SALADE_HONG_KONG">DESSERT!$P$2:$P$5</definedName>
    <definedName name="SALADE_NEW_YORK">DESSERT!$N$2:$N$5</definedName>
    <definedName name="SALADE_TAHITI">DESSERT!$M$2:$M$5</definedName>
    <definedName name="SANDWICH_MEXICO">DESSERT!$L$2:$L$5</definedName>
    <definedName name="SANDWICH_MONTREAL">DESSERT!$J$2:$J$5</definedName>
    <definedName name="SANDWICH_NICOIS">DESSERT!$K$2:$K$5</definedName>
    <definedName name="SANDWICH_PARIS">DESSERT!$G$2:$G$5</definedName>
    <definedName name="SANDWICH_PORTIO_VECCIO">DESSERT!$I$2:$I$5</definedName>
    <definedName name="SANDWICH_SAN_FRANCISCO">DESSERT!$H$2:$H$5</definedName>
    <definedName name="TRIPOLI">DESSERT!$A$2:$A$7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" l="1"/>
  <c r="L33" i="6"/>
  <c r="L32" i="6"/>
  <c r="L31" i="6"/>
  <c r="L30" i="6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I24" i="1"/>
  <c r="L35" i="6" l="1"/>
  <c r="E28" i="11" s="1"/>
  <c r="H25" i="7"/>
  <c r="H19" i="11" s="1"/>
  <c r="K43" i="11" s="1"/>
  <c r="H24" i="7"/>
  <c r="H18" i="11" s="1"/>
  <c r="K42" i="11" s="1"/>
  <c r="H23" i="7"/>
  <c r="H22" i="7"/>
  <c r="H21" i="7"/>
  <c r="H15" i="11" s="1"/>
  <c r="K39" i="11" s="1"/>
  <c r="H20" i="7"/>
  <c r="H14" i="11" s="1"/>
  <c r="K38" i="11" s="1"/>
  <c r="H19" i="7"/>
  <c r="H13" i="11" s="1"/>
  <c r="K37" i="11" s="1"/>
  <c r="H18" i="7"/>
  <c r="H12" i="11" s="1"/>
  <c r="K36" i="11" s="1"/>
  <c r="H16" i="7"/>
  <c r="H10" i="11" s="1"/>
  <c r="K34" i="11" s="1"/>
  <c r="H17" i="7"/>
  <c r="H11" i="11" s="1"/>
  <c r="K35" i="11" s="1"/>
  <c r="L49" i="6"/>
  <c r="L43" i="6"/>
  <c r="E26" i="11"/>
  <c r="E25" i="11"/>
  <c r="E24" i="11"/>
  <c r="E23" i="11"/>
  <c r="L29" i="6"/>
  <c r="E22" i="11" s="1"/>
  <c r="K27" i="11" s="1"/>
  <c r="L28" i="6"/>
  <c r="E21" i="11" s="1"/>
  <c r="K26" i="11" s="1"/>
  <c r="L27" i="6"/>
  <c r="E20" i="11" s="1"/>
  <c r="K25" i="11" s="1"/>
  <c r="L26" i="6"/>
  <c r="E19" i="11" s="1"/>
  <c r="K24" i="11" s="1"/>
  <c r="L25" i="6"/>
  <c r="E18" i="11" s="1"/>
  <c r="K23" i="11" s="1"/>
  <c r="L24" i="6"/>
  <c r="E17" i="11" s="1"/>
  <c r="K22" i="11" s="1"/>
  <c r="L23" i="6"/>
  <c r="E16" i="11" s="1"/>
  <c r="L21" i="6"/>
  <c r="E14" i="11" s="1"/>
  <c r="L20" i="6"/>
  <c r="E13" i="11" s="1"/>
  <c r="K15" i="11" s="1"/>
  <c r="L22" i="6"/>
  <c r="E15" i="11" s="1"/>
  <c r="K17" i="11" s="1"/>
  <c r="L19" i="6"/>
  <c r="E12" i="11" s="1"/>
  <c r="K19" i="11" s="1"/>
  <c r="L18" i="6"/>
  <c r="E11" i="11" s="1"/>
  <c r="L17" i="6"/>
  <c r="M22" i="1"/>
  <c r="M21" i="1"/>
  <c r="M23" i="1"/>
  <c r="B17" i="11"/>
  <c r="M25" i="1"/>
  <c r="B18" i="11" s="1"/>
  <c r="K20" i="11" s="1"/>
  <c r="M26" i="1"/>
  <c r="B19" i="11" s="1"/>
  <c r="K21" i="11" s="1"/>
  <c r="M27" i="1"/>
  <c r="B20" i="11" s="1"/>
  <c r="M28" i="1"/>
  <c r="B21" i="11" s="1"/>
  <c r="M29" i="1"/>
  <c r="B22" i="11" s="1"/>
  <c r="M30" i="1"/>
  <c r="B23" i="11" s="1"/>
  <c r="M31" i="1"/>
  <c r="B24" i="11" s="1"/>
  <c r="M32" i="1"/>
  <c r="B25" i="11" s="1"/>
  <c r="K32" i="11" s="1"/>
  <c r="M33" i="1"/>
  <c r="B26" i="11" s="1"/>
  <c r="K33" i="11" s="1"/>
  <c r="M18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L57" i="6"/>
  <c r="L56" i="6"/>
  <c r="L55" i="6"/>
  <c r="L54" i="6"/>
  <c r="L53" i="6"/>
  <c r="L52" i="6"/>
  <c r="L51" i="6"/>
  <c r="L50" i="6"/>
  <c r="L48" i="6"/>
  <c r="L47" i="6"/>
  <c r="L46" i="6"/>
  <c r="L45" i="6"/>
  <c r="L44" i="6"/>
  <c r="D20" i="1"/>
  <c r="D16" i="1"/>
  <c r="D17" i="1"/>
  <c r="D18" i="1"/>
  <c r="D19" i="1"/>
  <c r="C5" i="1"/>
  <c r="C4" i="7"/>
  <c r="D13" i="7"/>
  <c r="U2" i="10"/>
  <c r="T2" i="10"/>
  <c r="S2" i="10"/>
  <c r="R2" i="10"/>
  <c r="Q2" i="10"/>
  <c r="P2" i="10"/>
  <c r="O2" i="10"/>
  <c r="N2" i="10"/>
  <c r="M2" i="10"/>
  <c r="L2" i="10"/>
  <c r="K2" i="10"/>
  <c r="J2" i="10"/>
  <c r="H2" i="10"/>
  <c r="G2" i="10"/>
  <c r="F2" i="10"/>
  <c r="E2" i="10"/>
  <c r="D2" i="10"/>
  <c r="C2" i="10"/>
  <c r="B2" i="10"/>
  <c r="A2" i="10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H2" i="9"/>
  <c r="G2" i="9"/>
  <c r="F2" i="9"/>
  <c r="E2" i="9"/>
  <c r="D2" i="9"/>
  <c r="C2" i="9"/>
  <c r="B2" i="9"/>
  <c r="A2" i="9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H2" i="8"/>
  <c r="G2" i="8"/>
  <c r="F2" i="8"/>
  <c r="D2" i="8"/>
  <c r="C2" i="8"/>
  <c r="E2" i="8"/>
  <c r="B2" i="8"/>
  <c r="A2" i="8"/>
  <c r="I2" i="10"/>
  <c r="I2" i="9"/>
  <c r="I2" i="8"/>
  <c r="H26" i="7"/>
  <c r="H20" i="11" s="1"/>
  <c r="L34" i="6"/>
  <c r="E27" i="11" s="1"/>
  <c r="K14" i="1"/>
  <c r="M17" i="1"/>
  <c r="B10" i="11" s="1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J124" i="6"/>
  <c r="H124" i="6"/>
  <c r="D124" i="6"/>
  <c r="J123" i="6"/>
  <c r="H123" i="6"/>
  <c r="D123" i="6"/>
  <c r="J122" i="6"/>
  <c r="H122" i="6"/>
  <c r="D122" i="6"/>
  <c r="J121" i="6"/>
  <c r="H121" i="6"/>
  <c r="D121" i="6"/>
  <c r="J120" i="6"/>
  <c r="H120" i="6"/>
  <c r="D120" i="6"/>
  <c r="J119" i="6"/>
  <c r="H119" i="6"/>
  <c r="D119" i="6"/>
  <c r="J118" i="6"/>
  <c r="H118" i="6"/>
  <c r="D118" i="6"/>
  <c r="J117" i="6"/>
  <c r="H117" i="6"/>
  <c r="D117" i="6"/>
  <c r="J116" i="6"/>
  <c r="H116" i="6"/>
  <c r="D116" i="6"/>
  <c r="J115" i="6"/>
  <c r="H115" i="6"/>
  <c r="D115" i="6"/>
  <c r="J114" i="6"/>
  <c r="H114" i="6"/>
  <c r="D114" i="6"/>
  <c r="J113" i="6"/>
  <c r="H113" i="6"/>
  <c r="D113" i="6"/>
  <c r="J112" i="6"/>
  <c r="H112" i="6"/>
  <c r="D112" i="6"/>
  <c r="J111" i="6"/>
  <c r="H111" i="6"/>
  <c r="D111" i="6"/>
  <c r="J110" i="6"/>
  <c r="H110" i="6"/>
  <c r="D110" i="6"/>
  <c r="J109" i="6"/>
  <c r="H109" i="6"/>
  <c r="D109" i="6"/>
  <c r="J108" i="6"/>
  <c r="H108" i="6"/>
  <c r="D108" i="6"/>
  <c r="J107" i="6"/>
  <c r="H107" i="6"/>
  <c r="D107" i="6"/>
  <c r="J106" i="6"/>
  <c r="H106" i="6"/>
  <c r="D106" i="6"/>
  <c r="J105" i="6"/>
  <c r="H105" i="6"/>
  <c r="D105" i="6"/>
  <c r="J104" i="6"/>
  <c r="H104" i="6"/>
  <c r="D104" i="6"/>
  <c r="J103" i="6"/>
  <c r="H103" i="6"/>
  <c r="D103" i="6"/>
  <c r="J102" i="6"/>
  <c r="H102" i="6"/>
  <c r="D102" i="6"/>
  <c r="J101" i="6"/>
  <c r="H101" i="6"/>
  <c r="D101" i="6"/>
  <c r="J100" i="6"/>
  <c r="H100" i="6"/>
  <c r="D100" i="6"/>
  <c r="J99" i="6"/>
  <c r="H99" i="6"/>
  <c r="D99" i="6"/>
  <c r="J98" i="6"/>
  <c r="H98" i="6"/>
  <c r="D98" i="6"/>
  <c r="J97" i="6"/>
  <c r="H97" i="6"/>
  <c r="D97" i="6"/>
  <c r="J96" i="6"/>
  <c r="H96" i="6"/>
  <c r="D96" i="6"/>
  <c r="J95" i="6"/>
  <c r="H95" i="6"/>
  <c r="D95" i="6"/>
  <c r="J94" i="6"/>
  <c r="H94" i="6"/>
  <c r="D94" i="6"/>
  <c r="J93" i="6"/>
  <c r="H93" i="6"/>
  <c r="D93" i="6"/>
  <c r="J92" i="6"/>
  <c r="H92" i="6"/>
  <c r="D92" i="6"/>
  <c r="J91" i="6"/>
  <c r="H91" i="6"/>
  <c r="D91" i="6"/>
  <c r="J90" i="6"/>
  <c r="H90" i="6"/>
  <c r="D90" i="6"/>
  <c r="J89" i="6"/>
  <c r="H89" i="6"/>
  <c r="D89" i="6"/>
  <c r="J88" i="6"/>
  <c r="H88" i="6"/>
  <c r="D88" i="6"/>
  <c r="J87" i="6"/>
  <c r="H87" i="6"/>
  <c r="D87" i="6"/>
  <c r="J86" i="6"/>
  <c r="H86" i="6"/>
  <c r="D86" i="6"/>
  <c r="J85" i="6"/>
  <c r="H85" i="6"/>
  <c r="D85" i="6"/>
  <c r="J84" i="6"/>
  <c r="H84" i="6"/>
  <c r="D84" i="6"/>
  <c r="J83" i="6"/>
  <c r="H83" i="6"/>
  <c r="D83" i="6"/>
  <c r="J82" i="6"/>
  <c r="H82" i="6"/>
  <c r="D82" i="6"/>
  <c r="J81" i="6"/>
  <c r="H81" i="6"/>
  <c r="D81" i="6"/>
  <c r="J80" i="6"/>
  <c r="H80" i="6"/>
  <c r="D80" i="6"/>
  <c r="J79" i="6"/>
  <c r="H79" i="6"/>
  <c r="D79" i="6"/>
  <c r="J78" i="6"/>
  <c r="H78" i="6"/>
  <c r="D78" i="6"/>
  <c r="J77" i="6"/>
  <c r="H77" i="6"/>
  <c r="D77" i="6"/>
  <c r="J76" i="6"/>
  <c r="H76" i="6"/>
  <c r="D76" i="6"/>
  <c r="J75" i="6"/>
  <c r="H75" i="6"/>
  <c r="D75" i="6"/>
  <c r="J74" i="6"/>
  <c r="H74" i="6"/>
  <c r="D74" i="6"/>
  <c r="J73" i="6"/>
  <c r="H73" i="6"/>
  <c r="D73" i="6"/>
  <c r="J72" i="6"/>
  <c r="H72" i="6"/>
  <c r="D72" i="6"/>
  <c r="J71" i="6"/>
  <c r="H71" i="6"/>
  <c r="D71" i="6"/>
  <c r="J70" i="6"/>
  <c r="H70" i="6"/>
  <c r="D70" i="6"/>
  <c r="J69" i="6"/>
  <c r="H69" i="6"/>
  <c r="D69" i="6"/>
  <c r="J68" i="6"/>
  <c r="H68" i="6"/>
  <c r="D68" i="6"/>
  <c r="J67" i="6"/>
  <c r="H67" i="6"/>
  <c r="D67" i="6"/>
  <c r="J66" i="6"/>
  <c r="H66" i="6"/>
  <c r="D66" i="6"/>
  <c r="J65" i="6"/>
  <c r="H65" i="6"/>
  <c r="D65" i="6"/>
  <c r="J64" i="6"/>
  <c r="H64" i="6"/>
  <c r="D64" i="6"/>
  <c r="J63" i="6"/>
  <c r="H63" i="6"/>
  <c r="D63" i="6"/>
  <c r="J62" i="6"/>
  <c r="H62" i="6"/>
  <c r="D62" i="6"/>
  <c r="J61" i="6"/>
  <c r="H61" i="6"/>
  <c r="D61" i="6"/>
  <c r="J60" i="6"/>
  <c r="H60" i="6"/>
  <c r="D60" i="6"/>
  <c r="J59" i="6"/>
  <c r="H59" i="6"/>
  <c r="D59" i="6"/>
  <c r="J58" i="6"/>
  <c r="H58" i="6"/>
  <c r="D58" i="6"/>
  <c r="J57" i="6"/>
  <c r="H57" i="6"/>
  <c r="D57" i="6"/>
  <c r="J56" i="6"/>
  <c r="H56" i="6"/>
  <c r="D56" i="6"/>
  <c r="J55" i="6"/>
  <c r="H55" i="6"/>
  <c r="D55" i="6"/>
  <c r="J54" i="6"/>
  <c r="H54" i="6"/>
  <c r="D54" i="6"/>
  <c r="J53" i="6"/>
  <c r="H53" i="6"/>
  <c r="D53" i="6"/>
  <c r="J52" i="6"/>
  <c r="H52" i="6"/>
  <c r="D52" i="6"/>
  <c r="J51" i="6"/>
  <c r="H51" i="6"/>
  <c r="D51" i="6"/>
  <c r="J50" i="6"/>
  <c r="H50" i="6"/>
  <c r="D50" i="6"/>
  <c r="J49" i="6"/>
  <c r="H49" i="6"/>
  <c r="D49" i="6"/>
  <c r="J48" i="6"/>
  <c r="H48" i="6"/>
  <c r="D48" i="6"/>
  <c r="J47" i="6"/>
  <c r="H47" i="6"/>
  <c r="D47" i="6"/>
  <c r="J46" i="6"/>
  <c r="H46" i="6"/>
  <c r="D46" i="6"/>
  <c r="J45" i="6"/>
  <c r="H45" i="6"/>
  <c r="D45" i="6"/>
  <c r="J44" i="6"/>
  <c r="H44" i="6"/>
  <c r="D44" i="6"/>
  <c r="J43" i="6"/>
  <c r="H43" i="6"/>
  <c r="D43" i="6"/>
  <c r="J42" i="6"/>
  <c r="H42" i="6"/>
  <c r="D42" i="6"/>
  <c r="J41" i="6"/>
  <c r="H41" i="6"/>
  <c r="D41" i="6"/>
  <c r="J40" i="6"/>
  <c r="H40" i="6"/>
  <c r="D40" i="6"/>
  <c r="J39" i="6"/>
  <c r="H39" i="6"/>
  <c r="D39" i="6"/>
  <c r="J38" i="6"/>
  <c r="H38" i="6"/>
  <c r="D38" i="6"/>
  <c r="J37" i="6"/>
  <c r="H37" i="6"/>
  <c r="D37" i="6"/>
  <c r="J36" i="6"/>
  <c r="H36" i="6"/>
  <c r="D36" i="6"/>
  <c r="J35" i="6"/>
  <c r="H35" i="6"/>
  <c r="D35" i="6"/>
  <c r="J34" i="6"/>
  <c r="H34" i="6"/>
  <c r="D34" i="6"/>
  <c r="J33" i="6"/>
  <c r="H33" i="6"/>
  <c r="D33" i="6"/>
  <c r="J32" i="6"/>
  <c r="H32" i="6"/>
  <c r="D32" i="6"/>
  <c r="J31" i="6"/>
  <c r="H31" i="6"/>
  <c r="D31" i="6"/>
  <c r="J30" i="6"/>
  <c r="H30" i="6"/>
  <c r="D30" i="6"/>
  <c r="J29" i="6"/>
  <c r="H29" i="6"/>
  <c r="D29" i="6"/>
  <c r="J28" i="6"/>
  <c r="H28" i="6"/>
  <c r="D28" i="6"/>
  <c r="J27" i="6"/>
  <c r="H27" i="6"/>
  <c r="D27" i="6"/>
  <c r="J26" i="6"/>
  <c r="H26" i="6"/>
  <c r="D26" i="6"/>
  <c r="J25" i="6"/>
  <c r="H25" i="6"/>
  <c r="D25" i="6"/>
  <c r="J24" i="6"/>
  <c r="H24" i="6"/>
  <c r="D24" i="6"/>
  <c r="J23" i="6"/>
  <c r="H23" i="6"/>
  <c r="D23" i="6"/>
  <c r="J22" i="6"/>
  <c r="H22" i="6"/>
  <c r="D22" i="6"/>
  <c r="J21" i="6"/>
  <c r="H21" i="6"/>
  <c r="D21" i="6"/>
  <c r="J20" i="6"/>
  <c r="H20" i="6"/>
  <c r="D20" i="6"/>
  <c r="J19" i="6"/>
  <c r="H19" i="6"/>
  <c r="D19" i="6"/>
  <c r="J18" i="6"/>
  <c r="H18" i="6"/>
  <c r="D18" i="6"/>
  <c r="J17" i="6"/>
  <c r="H17" i="6"/>
  <c r="D17" i="6"/>
  <c r="J16" i="6"/>
  <c r="H16" i="6"/>
  <c r="D16" i="6"/>
  <c r="J15" i="6"/>
  <c r="H15" i="6"/>
  <c r="D15" i="6"/>
  <c r="J14" i="6"/>
  <c r="H14" i="6"/>
  <c r="D14" i="6"/>
  <c r="J13" i="6"/>
  <c r="H13" i="6"/>
  <c r="D13" i="6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5" i="1"/>
  <c r="I14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5" i="1"/>
  <c r="D14" i="1"/>
  <c r="L58" i="6" l="1"/>
  <c r="K12" i="6"/>
  <c r="M38" i="1"/>
  <c r="B29" i="11" s="1"/>
  <c r="M37" i="1"/>
  <c r="B28" i="11" s="1"/>
  <c r="K16" i="11"/>
  <c r="K18" i="11"/>
  <c r="K48" i="11"/>
  <c r="K28" i="11"/>
  <c r="K44" i="11"/>
  <c r="K30" i="11"/>
  <c r="K29" i="11"/>
  <c r="K47" i="11"/>
  <c r="K52" i="11"/>
  <c r="K45" i="11"/>
  <c r="K53" i="11"/>
  <c r="K46" i="11"/>
  <c r="K54" i="11"/>
  <c r="K55" i="11"/>
  <c r="K57" i="11"/>
  <c r="K51" i="11"/>
  <c r="K56" i="11"/>
  <c r="K58" i="11"/>
  <c r="K49" i="11"/>
  <c r="K50" i="11"/>
  <c r="K31" i="11"/>
  <c r="L39" i="6"/>
  <c r="E31" i="11" s="1"/>
  <c r="L38" i="6"/>
  <c r="E30" i="11" s="1"/>
  <c r="H44" i="7"/>
  <c r="H23" i="11" s="1"/>
  <c r="H17" i="11"/>
  <c r="K41" i="11" s="1"/>
  <c r="H16" i="11"/>
  <c r="K40" i="11" s="1"/>
  <c r="G12" i="7"/>
  <c r="L13" i="1"/>
  <c r="B8" i="11" s="1"/>
  <c r="E8" i="11" l="1"/>
  <c r="E8" i="7"/>
  <c r="G6" i="6"/>
  <c r="H8" i="11"/>
  <c r="H8" i="1"/>
  <c r="A5" i="11"/>
  <c r="B14" i="11" l="1"/>
  <c r="K12" i="11" s="1"/>
  <c r="M19" i="1"/>
  <c r="B12" i="11" s="1"/>
  <c r="K10" i="11" s="1"/>
  <c r="B11" i="11"/>
  <c r="K9" i="11" s="1"/>
  <c r="B16" i="11"/>
  <c r="K14" i="11" s="1"/>
  <c r="B15" i="11"/>
  <c r="K13" i="11" s="1"/>
  <c r="M20" i="1"/>
  <c r="B13" i="11" s="1"/>
  <c r="K11" i="11" s="1"/>
  <c r="E10" i="11"/>
</calcChain>
</file>

<file path=xl/sharedStrings.xml><?xml version="1.0" encoding="utf-8"?>
<sst xmlns="http://schemas.openxmlformats.org/spreadsheetml/2006/main" count="598" uniqueCount="166">
  <si>
    <t>DFI INCLUSION</t>
  </si>
  <si>
    <t>34 boulevard Graham Bell</t>
  </si>
  <si>
    <t xml:space="preserve">77600 Bussy-Saint-Georges </t>
  </si>
  <si>
    <t xml:space="preserve">COMMANDE MENU REPAS </t>
  </si>
  <si>
    <t xml:space="preserve">ADRESSE DE LIVRAISON </t>
  </si>
  <si>
    <t>NOM</t>
  </si>
  <si>
    <t>MENU</t>
  </si>
  <si>
    <t>PRIX</t>
  </si>
  <si>
    <t>PLAT</t>
  </si>
  <si>
    <t>DESSERT</t>
  </si>
  <si>
    <t>SUPPLEMENT BOISSON</t>
  </si>
  <si>
    <t xml:space="preserve">DATE DE LIVRAISON  </t>
  </si>
  <si>
    <t xml:space="preserve">MENU </t>
  </si>
  <si>
    <t>TRIPOLI</t>
  </si>
  <si>
    <t>COPENHAGUE</t>
  </si>
  <si>
    <t>PALERME</t>
  </si>
  <si>
    <t>SALADE CORSICA</t>
  </si>
  <si>
    <t xml:space="preserve">GASPACHO DE SEVILLE </t>
  </si>
  <si>
    <t>TARTE DE BAYONNE</t>
  </si>
  <si>
    <t>SALADE CORFOU</t>
  </si>
  <si>
    <t>DESSERT_PLATEAUX REPAS</t>
  </si>
  <si>
    <t>BROWNIE</t>
  </si>
  <si>
    <t>FROMAGE BLANC COULIS DE FRUITS ROUGES</t>
  </si>
  <si>
    <t>COMPOTE DE POMMES</t>
  </si>
  <si>
    <t xml:space="preserve">MOUSSE AU CHOCOLAT </t>
  </si>
  <si>
    <t>PANNA COTTA FRAMBOISE</t>
  </si>
  <si>
    <t xml:space="preserve">TARTELETTE AUX FRUITS </t>
  </si>
  <si>
    <t>DESSERT_MENU SANDWICH</t>
  </si>
  <si>
    <t>MOUSSE AU CHOCOLAT</t>
  </si>
  <si>
    <t xml:space="preserve">BROWNIE </t>
  </si>
  <si>
    <t>DESSERT_MENU SALADE</t>
  </si>
  <si>
    <t>CRISTALINE 50 CL</t>
  </si>
  <si>
    <t>VITTEL 50 CL</t>
  </si>
  <si>
    <t>SAN PELLIGRINO 50 CL</t>
  </si>
  <si>
    <t>JUS D'ORANGE BIO 1L</t>
  </si>
  <si>
    <t>COCA-COLA 1L</t>
  </si>
  <si>
    <t>COCA-COLA 33 CL</t>
  </si>
  <si>
    <t>COCA-COLA ZERO 33 CL</t>
  </si>
  <si>
    <t>LIPTON ICE-TEA 33CL</t>
  </si>
  <si>
    <t>SCHWEPPES AGRUMES 33 CL</t>
  </si>
  <si>
    <t>OASIS TROPICAL 33 CL</t>
  </si>
  <si>
    <t>CHARDONNAY</t>
  </si>
  <si>
    <t>CHABLIS</t>
  </si>
  <si>
    <t>BOURGOGNE</t>
  </si>
  <si>
    <t>CHAMPAGNE</t>
  </si>
  <si>
    <t>BIERE ARTISANALE 33 CL</t>
  </si>
  <si>
    <t xml:space="preserve">SUPPLEMENT DESSERT </t>
  </si>
  <si>
    <t xml:space="preserve">PLATEAUX_REPAS </t>
  </si>
  <si>
    <t xml:space="preserve">MENU_SANDWICH </t>
  </si>
  <si>
    <t xml:space="preserve">MENU_SALADE </t>
  </si>
  <si>
    <t>PLATEAUX_REPAS</t>
  </si>
  <si>
    <t>MENU_SANDWICH</t>
  </si>
  <si>
    <t>MENU_SALADE</t>
  </si>
  <si>
    <t>ENTREE_PLATEAUX_REPAS</t>
  </si>
  <si>
    <t xml:space="preserve">RIO_DE_JANEIRO </t>
  </si>
  <si>
    <t>CLERMONT_FERRAND</t>
  </si>
  <si>
    <t>BUSSY_SAINT_GEORGES</t>
  </si>
  <si>
    <t>SALADE_CORSICA</t>
  </si>
  <si>
    <t xml:space="preserve">GASPACHO_DE_SEVILLE </t>
  </si>
  <si>
    <t>TARTE_DE_BAYONNE</t>
  </si>
  <si>
    <t>SALADE_CORFOU</t>
  </si>
  <si>
    <t>SANDWICH_PARIS</t>
  </si>
  <si>
    <t>SANDWICH_SAN_FRANCISCO</t>
  </si>
  <si>
    <t>SANDWICH_PORTIO_VECCIO</t>
  </si>
  <si>
    <t xml:space="preserve">SANDWICH_MONTREAL </t>
  </si>
  <si>
    <t xml:space="preserve">SANDWICH_NICOIS </t>
  </si>
  <si>
    <t xml:space="preserve">SANDWICH_MEXICO </t>
  </si>
  <si>
    <t>SALADE_TAHITI</t>
  </si>
  <si>
    <t>SALADE_NEW_YORK</t>
  </si>
  <si>
    <t xml:space="preserve">SALADE_HONG_KONG </t>
  </si>
  <si>
    <t xml:space="preserve">SALADE_CORFOU </t>
  </si>
  <si>
    <t>TOTAL A REGLER</t>
  </si>
  <si>
    <t xml:space="preserve">PRIX </t>
  </si>
  <si>
    <t>SOCIÉTÉ</t>
  </si>
  <si>
    <t>PRÉNOM</t>
  </si>
  <si>
    <t>ENTRÉE PLATEAUX REPAS</t>
  </si>
  <si>
    <t>SUPPLÉMENT BOISSON</t>
  </si>
  <si>
    <t>SUPPLÉMENT DESSERT</t>
  </si>
  <si>
    <t>PLATEAU</t>
  </si>
  <si>
    <t>PLATEAU CHARCUTERIE S</t>
  </si>
  <si>
    <t>PLATEAU CHARCUTERIE L</t>
  </si>
  <si>
    <t>PLATEAU FROMAGE S</t>
  </si>
  <si>
    <t>PLATEAU FROMAGE L</t>
  </si>
  <si>
    <t>PLATEAU MIXTE S</t>
  </si>
  <si>
    <t>PLATEAU MIXTE L</t>
  </si>
  <si>
    <t>HEURE DE LIVRAISON</t>
  </si>
  <si>
    <t>NOM CONTACT</t>
  </si>
  <si>
    <t>TELEPHONE</t>
  </si>
  <si>
    <t xml:space="preserve">MAIL </t>
  </si>
  <si>
    <t>ARTICLE</t>
  </si>
  <si>
    <t>QUANTITÉ</t>
  </si>
  <si>
    <t>BOX CRUDITÉ A CROQUER L</t>
  </si>
  <si>
    <t>BOX CRUDITÉ A CROQUER S</t>
  </si>
  <si>
    <t>N° DE COMMANDE</t>
  </si>
  <si>
    <t>A RENSEIGNER PAR DFI INCLUSION</t>
  </si>
  <si>
    <t>BOISSON</t>
  </si>
  <si>
    <t>SUPPLÉMENT</t>
  </si>
  <si>
    <t>Nom</t>
  </si>
  <si>
    <t>Mail</t>
  </si>
  <si>
    <t>Tel</t>
  </si>
  <si>
    <t>Lieu LIV</t>
  </si>
  <si>
    <t>Date LIV</t>
  </si>
  <si>
    <t>Heure LIV</t>
  </si>
  <si>
    <t>N° BON</t>
  </si>
  <si>
    <t>Date</t>
  </si>
  <si>
    <t>Tripoli</t>
  </si>
  <si>
    <t>Rio</t>
  </si>
  <si>
    <t>Clermont</t>
  </si>
  <si>
    <t>Copenhague</t>
  </si>
  <si>
    <t>Palerme</t>
  </si>
  <si>
    <t>Bussy</t>
  </si>
  <si>
    <t>Salade corsica</t>
  </si>
  <si>
    <t>Gaspacho</t>
  </si>
  <si>
    <t>Tarte</t>
  </si>
  <si>
    <t>Salade corfu</t>
  </si>
  <si>
    <t>Brownie</t>
  </si>
  <si>
    <t>Fromage blanc</t>
  </si>
  <si>
    <t>Compote</t>
  </si>
  <si>
    <t>Mousse</t>
  </si>
  <si>
    <t>Panna cotta</t>
  </si>
  <si>
    <t>Tartelette</t>
  </si>
  <si>
    <t>Société</t>
  </si>
  <si>
    <t>Supboisson</t>
  </si>
  <si>
    <t>Supdessert</t>
  </si>
  <si>
    <t>TOTALHT</t>
  </si>
  <si>
    <t>TOTALTTC</t>
  </si>
  <si>
    <t>PLATEAUX</t>
  </si>
  <si>
    <t xml:space="preserve">A RENSEIGNER PAR DFI INCLUSION </t>
  </si>
  <si>
    <t>PRODUIT</t>
  </si>
  <si>
    <t>QUANTITE</t>
  </si>
  <si>
    <t>SOCIETE</t>
  </si>
  <si>
    <t>MAIL</t>
  </si>
  <si>
    <t>TEL</t>
  </si>
  <si>
    <t>LIEU LIV</t>
  </si>
  <si>
    <t>DATE LIV</t>
  </si>
  <si>
    <t>HEURE LIV</t>
  </si>
  <si>
    <t>N°BON</t>
  </si>
  <si>
    <t>DATE</t>
  </si>
  <si>
    <t>TOTAL HT_TTC</t>
  </si>
  <si>
    <t>DATE LIVE</t>
  </si>
  <si>
    <t>FROMAGE BLANC</t>
  </si>
  <si>
    <t>COMPOTE</t>
  </si>
  <si>
    <t>MOUSSE CHOCO</t>
  </si>
  <si>
    <t>PLATEAUX GOURMAND S</t>
  </si>
  <si>
    <t>PLATEAUX GOURMANDS L</t>
  </si>
  <si>
    <t>PLATEAUX GOURMAND L</t>
  </si>
  <si>
    <t>IBAN : FR76 4255 9100 0008 0273 5776 381</t>
  </si>
  <si>
    <t>COMMANDE A ENVOYER PAR MAIL</t>
  </si>
  <si>
    <t>contact@dfi-inclusion.com</t>
  </si>
  <si>
    <t>Commande à renvoyer par mail</t>
  </si>
  <si>
    <t>Format Heures:Minutes</t>
  </si>
  <si>
    <t>MENU SANDWICH SALADE</t>
  </si>
  <si>
    <t>PLATEAUX GOURMAND</t>
  </si>
  <si>
    <t>Article</t>
  </si>
  <si>
    <t>Quantité</t>
  </si>
  <si>
    <t>TOTAL supplément boisson</t>
  </si>
  <si>
    <t>Détail des produits commandés</t>
  </si>
  <si>
    <t>Preparation de commande</t>
  </si>
  <si>
    <t>Cout globale de la commande</t>
  </si>
  <si>
    <t>SYNTHESE COMMANDE</t>
  </si>
  <si>
    <t xml:space="preserve">COMMANDE MENU SANDWICH SALADE </t>
  </si>
  <si>
    <t>COMMANDE PLATEAUX GOURMAND</t>
  </si>
  <si>
    <t xml:space="preserve">COMMANDE PLATEAUX REPAS </t>
  </si>
  <si>
    <t>TOTAL PLATEAUX REPAS</t>
  </si>
  <si>
    <t>TOTAL PLATEAUX GOURMAND</t>
  </si>
  <si>
    <t>TOTAL MENU SANDWICH SALADE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</si>
</sst>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0#&quot; &quot;##&quot; &quot;##&quot; &quot;##&quot; &quot;##"/>
    <numFmt numFmtId="166" formatCode="h:mm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Arial"/>
      <family val="2"/>
    </font>
    <font>
      <b/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AD8C5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4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0" xfId="0" applyFont="1" applyFill="1" applyBorder="1" applyAlignment="1">
      <alignment horizontal="center" vertical="center"/>
    </xf>
    <xf numFmtId="0" fontId="0" fillId="0" borderId="10" xfId="0" applyBorder="1"/>
    <xf numFmtId="0" fontId="0" fillId="2" borderId="1" xfId="0" applyFill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4" fontId="0" fillId="0" borderId="10" xfId="1" applyFont="1" applyBorder="1"/>
    <xf numFmtId="44" fontId="0" fillId="0" borderId="1" xfId="1" applyFont="1" applyBorder="1"/>
    <xf numFmtId="164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14" fontId="3" fillId="0" borderId="1" xfId="0" applyNumberFormat="1" applyFont="1" applyBorder="1"/>
    <xf numFmtId="20" fontId="3" fillId="0" borderId="1" xfId="0" applyNumberFormat="1" applyFont="1" applyBorder="1"/>
    <xf numFmtId="44" fontId="3" fillId="0" borderId="1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/>
    <xf numFmtId="20" fontId="0" fillId="0" borderId="1" xfId="0" applyNumberFormat="1" applyBorder="1"/>
    <xf numFmtId="44" fontId="0" fillId="0" borderId="1" xfId="0" applyNumberFormat="1" applyBorder="1"/>
    <xf numFmtId="164" fontId="3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locked="0"/>
    </xf>
    <xf numFmtId="44" fontId="3" fillId="0" borderId="1" xfId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3" fillId="0" borderId="0" xfId="0" applyFont="1" applyProtection="1">
      <protection locked="0"/>
    </xf>
    <xf numFmtId="0" fontId="4" fillId="6" borderId="10" xfId="0" applyFont="1" applyFill="1" applyBorder="1" applyAlignment="1">
      <alignment horizontal="right" vertical="center"/>
    </xf>
    <xf numFmtId="0" fontId="4" fillId="6" borderId="11" xfId="0" applyFont="1" applyFill="1" applyBorder="1" applyAlignment="1">
      <alignment vertical="center"/>
    </xf>
    <xf numFmtId="0" fontId="6" fillId="0" borderId="0" xfId="2"/>
    <xf numFmtId="0" fontId="3" fillId="0" borderId="0" xfId="0" applyFont="1" applyAlignment="1">
      <alignment horizontal="center"/>
    </xf>
    <xf numFmtId="0" fontId="6" fillId="0" borderId="14" xfId="2" applyBorder="1"/>
    <xf numFmtId="20" fontId="3" fillId="0" borderId="11" xfId="0" applyNumberFormat="1" applyFont="1" applyBorder="1" applyAlignment="1" applyProtection="1">
      <alignment horizontal="center"/>
      <protection hidden="1"/>
    </xf>
    <xf numFmtId="20" fontId="3" fillId="0" borderId="1" xfId="0" applyNumberFormat="1" applyFont="1" applyBorder="1" applyAlignment="1" applyProtection="1">
      <alignment horizontal="center"/>
      <protection locked="0" hidden="1"/>
    </xf>
    <xf numFmtId="166" fontId="3" fillId="0" borderId="1" xfId="0" applyNumberFormat="1" applyFont="1" applyBorder="1" applyAlignment="1" applyProtection="1">
      <alignment horizontal="center"/>
      <protection locked="0" hidden="1"/>
    </xf>
    <xf numFmtId="0" fontId="3" fillId="0" borderId="18" xfId="0" applyFont="1" applyBorder="1"/>
    <xf numFmtId="0" fontId="3" fillId="0" borderId="21" xfId="0" applyFont="1" applyBorder="1"/>
    <xf numFmtId="44" fontId="3" fillId="0" borderId="10" xfId="1" applyFont="1" applyBorder="1" applyProtection="1">
      <protection hidden="1"/>
    </xf>
    <xf numFmtId="0" fontId="3" fillId="0" borderId="25" xfId="0" applyFont="1" applyBorder="1" applyAlignment="1" applyProtection="1">
      <alignment horizontal="center"/>
      <protection hidden="1"/>
    </xf>
    <xf numFmtId="0" fontId="3" fillId="0" borderId="19" xfId="0" applyFont="1" applyBorder="1" applyAlignment="1" applyProtection="1">
      <alignment horizontal="center"/>
      <protection hidden="1"/>
    </xf>
    <xf numFmtId="0" fontId="3" fillId="0" borderId="22" xfId="0" applyFont="1" applyBorder="1" applyAlignment="1" applyProtection="1">
      <alignment horizontal="center"/>
      <protection hidden="1"/>
    </xf>
    <xf numFmtId="0" fontId="3" fillId="0" borderId="28" xfId="0" applyFont="1" applyBorder="1" applyAlignment="1" applyProtection="1">
      <alignment horizontal="center"/>
      <protection hidden="1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3" fillId="0" borderId="29" xfId="0" applyFont="1" applyBorder="1"/>
    <xf numFmtId="0" fontId="0" fillId="3" borderId="0" xfId="0" applyFill="1"/>
    <xf numFmtId="0" fontId="4" fillId="2" borderId="30" xfId="0" applyFont="1" applyFill="1" applyBorder="1"/>
    <xf numFmtId="0" fontId="4" fillId="2" borderId="31" xfId="0" applyFont="1" applyFill="1" applyBorder="1"/>
    <xf numFmtId="0" fontId="3" fillId="0" borderId="33" xfId="0" applyFont="1" applyBorder="1" applyAlignment="1" applyProtection="1">
      <alignment horizontal="center"/>
      <protection hidden="1"/>
    </xf>
    <xf numFmtId="0" fontId="4" fillId="2" borderId="23" xfId="0" applyFont="1" applyFill="1" applyBorder="1" applyAlignment="1">
      <alignment horizontal="center" vertical="center"/>
    </xf>
    <xf numFmtId="0" fontId="3" fillId="0" borderId="27" xfId="0" applyFont="1" applyBorder="1"/>
    <xf numFmtId="0" fontId="3" fillId="0" borderId="34" xfId="0" applyFont="1" applyBorder="1"/>
    <xf numFmtId="0" fontId="3" fillId="0" borderId="35" xfId="0" applyFont="1" applyBorder="1" applyAlignment="1" applyProtection="1">
      <alignment horizontal="center"/>
      <protection hidden="1"/>
    </xf>
    <xf numFmtId="0" fontId="3" fillId="0" borderId="16" xfId="0" applyFont="1" applyBorder="1"/>
    <xf numFmtId="0" fontId="3" fillId="0" borderId="20" xfId="0" applyFont="1" applyBorder="1"/>
    <xf numFmtId="0" fontId="3" fillId="0" borderId="26" xfId="0" applyFont="1" applyBorder="1"/>
    <xf numFmtId="0" fontId="9" fillId="11" borderId="1" xfId="0" applyFont="1" applyFill="1" applyBorder="1"/>
    <xf numFmtId="44" fontId="9" fillId="11" borderId="1" xfId="1" applyFont="1" applyFill="1" applyBorder="1" applyProtection="1">
      <protection hidden="1"/>
    </xf>
    <xf numFmtId="0" fontId="3" fillId="3" borderId="0" xfId="0" applyFont="1" applyFill="1"/>
    <xf numFmtId="0" fontId="4" fillId="2" borderId="40" xfId="0" applyFont="1" applyFill="1" applyBorder="1" applyAlignment="1">
      <alignment horizontal="center" vertical="center"/>
    </xf>
    <xf numFmtId="44" fontId="4" fillId="0" borderId="0" xfId="0" applyNumberFormat="1" applyFont="1" applyAlignment="1">
      <alignment horizontal="center"/>
    </xf>
    <xf numFmtId="0" fontId="3" fillId="0" borderId="0" xfId="0" applyFont="1" applyProtection="1">
      <protection hidden="1"/>
    </xf>
    <xf numFmtId="0" fontId="4" fillId="2" borderId="30" xfId="0" applyFont="1" applyFill="1" applyBorder="1" applyProtection="1">
      <protection hidden="1"/>
    </xf>
    <xf numFmtId="0" fontId="4" fillId="2" borderId="31" xfId="0" applyFont="1" applyFill="1" applyBorder="1" applyProtection="1">
      <protection hidden="1"/>
    </xf>
    <xf numFmtId="0" fontId="3" fillId="0" borderId="29" xfId="0" applyFont="1" applyBorder="1" applyProtection="1">
      <protection hidden="1"/>
    </xf>
    <xf numFmtId="0" fontId="3" fillId="0" borderId="21" xfId="0" applyFont="1" applyBorder="1" applyProtection="1">
      <protection hidden="1"/>
    </xf>
    <xf numFmtId="0" fontId="3" fillId="0" borderId="18" xfId="0" applyFont="1" applyBorder="1" applyProtection="1">
      <protection hidden="1"/>
    </xf>
    <xf numFmtId="0" fontId="3" fillId="0" borderId="32" xfId="0" applyFont="1" applyBorder="1" applyProtection="1">
      <protection hidden="1"/>
    </xf>
    <xf numFmtId="0" fontId="9" fillId="11" borderId="1" xfId="0" applyFont="1" applyFill="1" applyBorder="1" applyProtection="1">
      <protection hidden="1"/>
    </xf>
    <xf numFmtId="0" fontId="3" fillId="3" borderId="1" xfId="0" applyFont="1" applyFill="1" applyBorder="1" applyProtection="1">
      <protection locked="0"/>
    </xf>
    <xf numFmtId="44" fontId="4" fillId="10" borderId="14" xfId="0" applyNumberFormat="1" applyFont="1" applyFill="1" applyBorder="1"/>
    <xf numFmtId="44" fontId="3" fillId="3" borderId="1" xfId="1" applyFont="1" applyFill="1" applyBorder="1" applyProtection="1">
      <protection hidden="1"/>
    </xf>
    <xf numFmtId="0" fontId="9" fillId="3" borderId="5" xfId="0" applyFont="1" applyFill="1" applyBorder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9" fillId="3" borderId="5" xfId="0" applyFont="1" applyFill="1" applyBorder="1" applyAlignment="1">
      <alignment wrapText="1"/>
    </xf>
    <xf numFmtId="0" fontId="9" fillId="3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0" fontId="2" fillId="0" borderId="0" xfId="0" applyFont="1" applyAlignment="1">
      <alignment vertical="center"/>
    </xf>
    <xf numFmtId="0" fontId="4" fillId="0" borderId="15" xfId="0" applyFont="1" applyBorder="1"/>
    <xf numFmtId="44" fontId="4" fillId="10" borderId="15" xfId="0" applyNumberFormat="1" applyFont="1" applyFill="1" applyBorder="1"/>
    <xf numFmtId="0" fontId="3" fillId="3" borderId="19" xfId="0" applyFont="1" applyFill="1" applyBorder="1" applyAlignment="1" applyProtection="1">
      <alignment horizontal="center"/>
      <protection hidden="1"/>
    </xf>
    <xf numFmtId="0" fontId="3" fillId="3" borderId="22" xfId="0" applyFont="1" applyFill="1" applyBorder="1" applyAlignment="1" applyProtection="1">
      <alignment horizontal="center"/>
      <protection hidden="1"/>
    </xf>
    <xf numFmtId="0" fontId="8" fillId="7" borderId="12" xfId="2" applyFont="1" applyFill="1" applyBorder="1" applyAlignment="1" applyProtection="1"/>
    <xf numFmtId="44" fontId="4" fillId="8" borderId="14" xfId="0" applyNumberFormat="1" applyFont="1" applyFill="1" applyBorder="1"/>
    <xf numFmtId="0" fontId="8" fillId="7" borderId="16" xfId="2" applyFont="1" applyFill="1" applyBorder="1" applyAlignment="1" applyProtection="1"/>
    <xf numFmtId="44" fontId="4" fillId="8" borderId="15" xfId="0" applyNumberFormat="1" applyFont="1" applyFill="1" applyBorder="1"/>
    <xf numFmtId="0" fontId="4" fillId="2" borderId="38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/>
    </xf>
    <xf numFmtId="0" fontId="4" fillId="2" borderId="27" xfId="0" applyFont="1" applyFill="1" applyBorder="1"/>
    <xf numFmtId="0" fontId="4" fillId="2" borderId="30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0" borderId="25" xfId="0" applyFont="1" applyBorder="1"/>
    <xf numFmtId="0" fontId="3" fillId="0" borderId="27" xfId="0" applyFont="1" applyBorder="1" applyAlignment="1">
      <alignment horizontal="left" vertical="center"/>
    </xf>
    <xf numFmtId="0" fontId="3" fillId="0" borderId="28" xfId="0" applyFont="1" applyBorder="1"/>
    <xf numFmtId="0" fontId="0" fillId="0" borderId="0" xfId="0" quotePrefix="1"/>
    <xf numFmtId="0" fontId="3" fillId="0" borderId="18" xfId="0" applyFont="1" applyBorder="1" applyAlignment="1">
      <alignment horizontal="left" vertical="center"/>
    </xf>
    <xf numFmtId="0" fontId="3" fillId="0" borderId="19" xfId="0" applyFont="1" applyBorder="1"/>
    <xf numFmtId="0" fontId="3" fillId="0" borderId="21" xfId="0" applyFont="1" applyBorder="1" applyAlignment="1">
      <alignment horizontal="left" vertical="center"/>
    </xf>
    <xf numFmtId="0" fontId="3" fillId="0" borderId="22" xfId="0" applyFont="1" applyBorder="1"/>
    <xf numFmtId="44" fontId="3" fillId="0" borderId="1" xfId="1" applyFont="1" applyBorder="1" applyProtection="1"/>
    <xf numFmtId="0" fontId="3" fillId="0" borderId="32" xfId="0" applyFont="1" applyBorder="1" applyAlignment="1">
      <alignment horizontal="left" vertical="center"/>
    </xf>
    <xf numFmtId="0" fontId="3" fillId="0" borderId="33" xfId="0" applyFont="1" applyBorder="1"/>
    <xf numFmtId="44" fontId="3" fillId="0" borderId="19" xfId="1" applyFont="1" applyBorder="1" applyProtection="1"/>
    <xf numFmtId="44" fontId="3" fillId="0" borderId="22" xfId="1" applyFont="1" applyBorder="1" applyProtection="1"/>
    <xf numFmtId="44" fontId="3" fillId="0" borderId="1" xfId="1" quotePrefix="1" applyFont="1" applyBorder="1" applyProtection="1"/>
    <xf numFmtId="0" fontId="3" fillId="0" borderId="36" xfId="0" applyFont="1" applyBorder="1" applyAlignment="1">
      <alignment horizontal="left" vertical="center"/>
    </xf>
    <xf numFmtId="0" fontId="3" fillId="0" borderId="37" xfId="0" applyFont="1" applyBorder="1"/>
    <xf numFmtId="0" fontId="4" fillId="7" borderId="12" xfId="0" applyFont="1" applyFill="1" applyBorder="1" applyProtection="1">
      <protection locked="0"/>
    </xf>
    <xf numFmtId="0" fontId="4" fillId="7" borderId="14" xfId="0" applyFont="1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5" fontId="3" fillId="0" borderId="1" xfId="0" applyNumberFormat="1" applyFont="1" applyBorder="1" applyAlignment="1" applyProtection="1">
      <alignment horizontal="center"/>
      <protection locked="0" hidden="1"/>
    </xf>
    <xf numFmtId="0" fontId="6" fillId="0" borderId="1" xfId="2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14" fontId="3" fillId="0" borderId="10" xfId="0" applyNumberFormat="1" applyFont="1" applyBorder="1" applyAlignment="1" applyProtection="1">
      <alignment horizontal="center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9" borderId="12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44" fontId="4" fillId="0" borderId="10" xfId="0" applyNumberFormat="1" applyFont="1" applyBorder="1" applyAlignment="1">
      <alignment horizontal="center"/>
    </xf>
    <xf numFmtId="44" fontId="4" fillId="0" borderId="11" xfId="0" applyNumberFormat="1" applyFont="1" applyBorder="1" applyAlignment="1">
      <alignment horizontal="center"/>
    </xf>
    <xf numFmtId="0" fontId="13" fillId="2" borderId="23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9" borderId="12" xfId="0" applyFont="1" applyFill="1" applyBorder="1" applyAlignment="1" applyProtection="1">
      <alignment horizontal="center"/>
      <protection hidden="1"/>
    </xf>
    <xf numFmtId="0" fontId="4" fillId="9" borderId="14" xfId="0" applyFont="1" applyFill="1" applyBorder="1" applyAlignment="1" applyProtection="1">
      <alignment horizontal="center"/>
      <protection hidden="1"/>
    </xf>
    <xf numFmtId="0" fontId="4" fillId="0" borderId="12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4" fillId="2" borderId="1" xfId="0" applyFont="1" applyFill="1" applyBorder="1" applyAlignment="1" applyProtection="1">
      <alignment horizontal="center"/>
      <protection hidden="1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165" fontId="3" fillId="0" borderId="1" xfId="0" applyNumberFormat="1" applyFont="1" applyBorder="1" applyAlignment="1" applyProtection="1">
      <alignment horizontal="center"/>
      <protection locked="0"/>
    </xf>
    <xf numFmtId="44" fontId="4" fillId="0" borderId="10" xfId="1" applyFont="1" applyBorder="1" applyAlignment="1" applyProtection="1">
      <alignment horizontal="center" vertical="center"/>
      <protection hidden="1"/>
    </xf>
    <xf numFmtId="44" fontId="4" fillId="0" borderId="11" xfId="1" applyFont="1" applyBorder="1" applyAlignment="1" applyProtection="1">
      <alignment horizontal="center" vertical="center"/>
      <protection hidden="1"/>
    </xf>
    <xf numFmtId="44" fontId="4" fillId="0" borderId="21" xfId="1" applyFont="1" applyBorder="1" applyAlignment="1" applyProtection="1">
      <alignment horizontal="center" vertical="center"/>
      <protection hidden="1"/>
    </xf>
    <xf numFmtId="44" fontId="4" fillId="0" borderId="22" xfId="1" applyFont="1" applyBorder="1" applyAlignment="1" applyProtection="1">
      <alignment horizontal="center" vertical="center"/>
      <protection hidden="1"/>
    </xf>
    <xf numFmtId="0" fontId="4" fillId="4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4" fillId="6" borderId="16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44" fontId="14" fillId="10" borderId="0" xfId="1" applyFont="1" applyFill="1" applyBorder="1" applyAlignment="1" applyProtection="1">
      <alignment vertical="center"/>
    </xf>
    <xf numFmtId="0" fontId="12" fillId="9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</cellXfs>
  <cellStyles count="3">
    <cellStyle name="Lien hypertexte" xfId="2" builtinId="8"/>
    <cellStyle name="Monétaire" xfId="1" builtinId="4"/>
    <cellStyle name="Normal" xfId="0" builtinId="0"/>
  </cellStyles>
  <dxfs count="24"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 patternType="gray0625">
          <bgColor rgb="FFFF0000"/>
        </patternFill>
      </fill>
    </dxf>
    <dxf>
      <fill>
        <patternFill patternType="gray0625"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 patternType="gray0625">
          <bgColor rgb="FFFF0000"/>
        </patternFill>
      </fill>
    </dxf>
    <dxf>
      <fill>
        <patternFill patternType="gray0625">
          <bgColor rgb="FFFF0000"/>
        </patternFill>
      </fill>
    </dxf>
    <dxf>
      <fill>
        <patternFill patternType="gray0625">
          <bgColor rgb="FFFF0000"/>
        </patternFill>
      </fill>
    </dxf>
  </dxfs>
  <tableStyles count="0" defaultTableStyle="TableStyleMedium2" defaultPivotStyle="PivotStyleLight16"/>
  <colors>
    <mruColors>
      <color rgb="FFAD8C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0</xdr:row>
      <xdr:rowOff>171450</xdr:rowOff>
    </xdr:from>
    <xdr:to>
      <xdr:col>4</xdr:col>
      <xdr:colOff>1043940</xdr:colOff>
      <xdr:row>0</xdr:row>
      <xdr:rowOff>815707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2E8FF9C-221A-B795-05A8-B8E7E07B1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825" y="171450"/>
          <a:ext cx="790575" cy="651877"/>
        </a:xfrm>
        <a:prstGeom prst="rect">
          <a:avLst/>
        </a:prstGeom>
      </xdr:spPr>
    </xdr:pic>
    <xdr:clientData/>
  </xdr:twoCellAnchor>
  <xdr:twoCellAnchor editAs="oneCell">
    <xdr:from>
      <xdr:col>0</xdr:col>
      <xdr:colOff>593126</xdr:colOff>
      <xdr:row>1</xdr:row>
      <xdr:rowOff>25775</xdr:rowOff>
    </xdr:from>
    <xdr:to>
      <xdr:col>0</xdr:col>
      <xdr:colOff>1314898</xdr:colOff>
      <xdr:row>2</xdr:row>
      <xdr:rowOff>1692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56EA67F-3588-4A57-B60E-9DF1D58E1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126" y="1000687"/>
          <a:ext cx="717962" cy="6034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639855</xdr:colOff>
      <xdr:row>0</xdr:row>
      <xdr:rowOff>0</xdr:rowOff>
    </xdr:from>
    <xdr:to>
      <xdr:col>0</xdr:col>
      <xdr:colOff>1335405</xdr:colOff>
      <xdr:row>1</xdr:row>
      <xdr:rowOff>2167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D871370-DAA2-4C1B-B320-4A5A6568F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855" y="0"/>
          <a:ext cx="695550" cy="6163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573628</xdr:colOff>
      <xdr:row>0</xdr:row>
      <xdr:rowOff>25773</xdr:rowOff>
    </xdr:from>
    <xdr:to>
      <xdr:col>0</xdr:col>
      <xdr:colOff>1202614</xdr:colOff>
      <xdr:row>0</xdr:row>
      <xdr:rowOff>551505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FDB7FE0-742E-4D65-92F0-315195B65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28" y="25773"/>
          <a:ext cx="640416" cy="5352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698574</xdr:colOff>
      <xdr:row>0</xdr:row>
      <xdr:rowOff>0</xdr:rowOff>
    </xdr:from>
    <xdr:to>
      <xdr:col>0</xdr:col>
      <xdr:colOff>1426061</xdr:colOff>
      <xdr:row>0</xdr:row>
      <xdr:rowOff>620591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D273B6C-7B96-46B9-A41A-AA18BC07C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74" y="0"/>
          <a:ext cx="721772" cy="6167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TEAUX_REPA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ENU_SANDWICH_SALAD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TEAUX_GOURMAN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TEAUX REPAS"/>
      <sheetName val="MENU SANDWICH SALADE"/>
      <sheetName val="PLATEAUX GOURMAND"/>
      <sheetName val="PUBLI_PLATEAUX_REPAS"/>
      <sheetName val="PUBLI_MENU_SANDWICH_SALADE"/>
      <sheetName val="PUBLI_PLATEAUX_GOURMAND"/>
      <sheetName val="LISTE"/>
      <sheetName val="ENTREE"/>
      <sheetName val="DESSERT"/>
      <sheetName val="PLATEAUX_REPAS"/>
    </sheetNames>
    <sheetDataSet>
      <sheetData sheetId="0">
        <row r="2">
          <cell r="B2" t="str">
            <v xml:space="preserve">EPICERIE SOLIDAIRE </v>
          </cell>
        </row>
        <row r="3">
          <cell r="B3">
            <v>45547</v>
          </cell>
        </row>
        <row r="4">
          <cell r="B4">
            <v>0.5</v>
          </cell>
        </row>
        <row r="5">
          <cell r="B5" t="str">
            <v>24 boulevard Newton, 77420 Champs-sur-Marne</v>
          </cell>
        </row>
        <row r="6">
          <cell r="B6" t="str">
            <v>Agnès DOTTE</v>
          </cell>
        </row>
        <row r="8">
          <cell r="B8" t="str">
            <v>adotte.dragonfly@gmail.com</v>
          </cell>
        </row>
        <row r="9">
          <cell r="B9" t="str">
            <v>A RENSEIGNER PAR DFI INCLUSION</v>
          </cell>
        </row>
        <row r="12">
          <cell r="H12" t="str">
            <v>CHAMPAGNE</v>
          </cell>
          <cell r="J12" t="str">
            <v xml:space="preserve">TARTELETTE AUX FRUITS </v>
          </cell>
          <cell r="L12">
            <v>196.80000000000004</v>
          </cell>
        </row>
        <row r="13">
          <cell r="H13" t="str">
            <v>BIERE ARTISANALE 33 CL</v>
          </cell>
          <cell r="J13" t="str">
            <v>COMPOTE DE POMMES</v>
          </cell>
        </row>
        <row r="14">
          <cell r="H14"/>
          <cell r="J14"/>
        </row>
        <row r="15">
          <cell r="H15"/>
          <cell r="J15"/>
        </row>
        <row r="16">
          <cell r="H16"/>
          <cell r="J16"/>
          <cell r="M16">
            <v>1</v>
          </cell>
        </row>
        <row r="17">
          <cell r="H17"/>
          <cell r="J17"/>
          <cell r="M17">
            <v>2</v>
          </cell>
        </row>
        <row r="18">
          <cell r="H18"/>
          <cell r="J18"/>
          <cell r="M18">
            <v>2</v>
          </cell>
        </row>
        <row r="19">
          <cell r="H19"/>
          <cell r="J19"/>
          <cell r="M19">
            <v>2</v>
          </cell>
        </row>
        <row r="20">
          <cell r="H20"/>
          <cell r="J20"/>
          <cell r="M20">
            <v>0</v>
          </cell>
        </row>
        <row r="21">
          <cell r="H21"/>
          <cell r="J21"/>
          <cell r="M21">
            <v>0</v>
          </cell>
        </row>
        <row r="22">
          <cell r="H22"/>
          <cell r="J22"/>
          <cell r="M22">
            <v>1</v>
          </cell>
        </row>
        <row r="23">
          <cell r="H23"/>
          <cell r="J23"/>
          <cell r="M23">
            <v>1</v>
          </cell>
        </row>
        <row r="24">
          <cell r="H24"/>
          <cell r="J24"/>
          <cell r="M24">
            <v>3</v>
          </cell>
        </row>
        <row r="25">
          <cell r="H25"/>
          <cell r="J25"/>
          <cell r="M25">
            <v>2</v>
          </cell>
        </row>
        <row r="26">
          <cell r="H26"/>
          <cell r="J26"/>
          <cell r="M26">
            <v>1</v>
          </cell>
        </row>
        <row r="27">
          <cell r="H27"/>
          <cell r="J27"/>
          <cell r="M27">
            <v>1</v>
          </cell>
        </row>
        <row r="28">
          <cell r="H28"/>
          <cell r="J28"/>
          <cell r="M28">
            <v>1</v>
          </cell>
        </row>
        <row r="29">
          <cell r="H29"/>
          <cell r="J29"/>
          <cell r="M29">
            <v>2</v>
          </cell>
        </row>
        <row r="30">
          <cell r="H30"/>
          <cell r="J30"/>
          <cell r="M30">
            <v>1</v>
          </cell>
        </row>
        <row r="31">
          <cell r="H31"/>
          <cell r="J31"/>
        </row>
        <row r="32">
          <cell r="H32"/>
          <cell r="J32"/>
          <cell r="M32">
            <v>7</v>
          </cell>
        </row>
        <row r="33">
          <cell r="H33"/>
          <cell r="J33"/>
        </row>
        <row r="34">
          <cell r="H34"/>
          <cell r="J34"/>
        </row>
        <row r="35">
          <cell r="H35"/>
          <cell r="J35"/>
        </row>
        <row r="36">
          <cell r="H36"/>
          <cell r="J36"/>
        </row>
        <row r="37">
          <cell r="H37"/>
          <cell r="J37"/>
        </row>
        <row r="38">
          <cell r="H38"/>
          <cell r="J38"/>
        </row>
        <row r="39">
          <cell r="H39"/>
          <cell r="J39"/>
        </row>
        <row r="40">
          <cell r="H40"/>
          <cell r="J40"/>
        </row>
        <row r="41">
          <cell r="H41"/>
          <cell r="J41"/>
        </row>
        <row r="42">
          <cell r="H42"/>
          <cell r="J42"/>
        </row>
        <row r="43">
          <cell r="H43"/>
          <cell r="J43"/>
        </row>
        <row r="44">
          <cell r="H44"/>
          <cell r="J44"/>
        </row>
        <row r="45">
          <cell r="H45"/>
          <cell r="J45"/>
        </row>
        <row r="46">
          <cell r="H46"/>
          <cell r="J46"/>
        </row>
        <row r="47">
          <cell r="H47"/>
          <cell r="J47"/>
        </row>
        <row r="48">
          <cell r="H48"/>
          <cell r="J48"/>
        </row>
        <row r="49">
          <cell r="H49"/>
          <cell r="J49"/>
        </row>
        <row r="50">
          <cell r="H50"/>
          <cell r="J50"/>
        </row>
        <row r="51">
          <cell r="H51"/>
          <cell r="J51"/>
        </row>
        <row r="52">
          <cell r="H52"/>
          <cell r="J52"/>
        </row>
        <row r="53">
          <cell r="H53"/>
          <cell r="J53"/>
        </row>
        <row r="54">
          <cell r="H54"/>
          <cell r="J54"/>
        </row>
        <row r="55">
          <cell r="H55"/>
          <cell r="J55"/>
        </row>
        <row r="56">
          <cell r="H56"/>
          <cell r="J56"/>
        </row>
        <row r="57">
          <cell r="H57"/>
          <cell r="J57"/>
        </row>
        <row r="58">
          <cell r="H58"/>
          <cell r="J58"/>
        </row>
        <row r="59">
          <cell r="H59"/>
          <cell r="J59"/>
        </row>
        <row r="60">
          <cell r="H60"/>
          <cell r="J60"/>
        </row>
        <row r="61">
          <cell r="H61"/>
          <cell r="J61"/>
        </row>
        <row r="62">
          <cell r="H62"/>
          <cell r="J62"/>
        </row>
        <row r="63">
          <cell r="H63"/>
          <cell r="J63"/>
        </row>
        <row r="64">
          <cell r="H64"/>
          <cell r="J64"/>
        </row>
        <row r="65">
          <cell r="H65"/>
          <cell r="J65"/>
        </row>
        <row r="66">
          <cell r="H66"/>
          <cell r="J66"/>
        </row>
        <row r="67">
          <cell r="H67"/>
          <cell r="J67"/>
        </row>
        <row r="68">
          <cell r="H68"/>
          <cell r="J68"/>
        </row>
        <row r="69">
          <cell r="H69"/>
          <cell r="J69"/>
        </row>
        <row r="70">
          <cell r="H70"/>
          <cell r="J70"/>
        </row>
        <row r="71">
          <cell r="H71"/>
          <cell r="J71"/>
        </row>
        <row r="72">
          <cell r="H72"/>
          <cell r="J72"/>
        </row>
        <row r="73">
          <cell r="H73"/>
          <cell r="J73"/>
        </row>
        <row r="74">
          <cell r="H74"/>
          <cell r="J74"/>
        </row>
        <row r="75">
          <cell r="H75"/>
          <cell r="J75"/>
        </row>
        <row r="76">
          <cell r="H76"/>
          <cell r="J76"/>
        </row>
        <row r="77">
          <cell r="H77"/>
          <cell r="J77"/>
        </row>
        <row r="78">
          <cell r="H78"/>
          <cell r="J78"/>
        </row>
        <row r="79">
          <cell r="H79"/>
          <cell r="J79"/>
        </row>
        <row r="80">
          <cell r="H80"/>
          <cell r="J80"/>
        </row>
        <row r="81">
          <cell r="H81"/>
          <cell r="J81"/>
        </row>
        <row r="82">
          <cell r="H82"/>
          <cell r="J82"/>
        </row>
        <row r="83">
          <cell r="H83"/>
          <cell r="J83"/>
        </row>
        <row r="84">
          <cell r="H84"/>
          <cell r="J84"/>
        </row>
        <row r="85">
          <cell r="H85"/>
          <cell r="J85"/>
        </row>
        <row r="86">
          <cell r="H86"/>
          <cell r="J86"/>
        </row>
        <row r="87">
          <cell r="H87"/>
          <cell r="J87"/>
        </row>
        <row r="88">
          <cell r="H88"/>
          <cell r="J88"/>
        </row>
        <row r="89">
          <cell r="H89"/>
          <cell r="J89"/>
        </row>
        <row r="90">
          <cell r="H90"/>
          <cell r="J90"/>
        </row>
        <row r="91">
          <cell r="H91"/>
          <cell r="J91"/>
        </row>
        <row r="92">
          <cell r="H92"/>
          <cell r="J92"/>
        </row>
        <row r="93">
          <cell r="H93"/>
          <cell r="J93"/>
        </row>
        <row r="94">
          <cell r="H94"/>
          <cell r="J94"/>
        </row>
        <row r="95">
          <cell r="H95"/>
          <cell r="J95"/>
        </row>
        <row r="96">
          <cell r="H96"/>
          <cell r="J96"/>
        </row>
        <row r="97">
          <cell r="H97"/>
          <cell r="J97"/>
        </row>
        <row r="98">
          <cell r="H98"/>
          <cell r="J98"/>
        </row>
        <row r="99">
          <cell r="H99"/>
          <cell r="J99"/>
        </row>
        <row r="100">
          <cell r="H100"/>
          <cell r="J100"/>
        </row>
        <row r="101">
          <cell r="H101"/>
          <cell r="J101"/>
        </row>
        <row r="102">
          <cell r="H102"/>
          <cell r="J102"/>
        </row>
        <row r="103">
          <cell r="H103"/>
          <cell r="J103"/>
        </row>
        <row r="104">
          <cell r="H104"/>
          <cell r="J104"/>
        </row>
        <row r="105">
          <cell r="H105"/>
          <cell r="J105"/>
        </row>
        <row r="106">
          <cell r="H106"/>
          <cell r="J106"/>
        </row>
        <row r="107">
          <cell r="H107"/>
          <cell r="J107"/>
        </row>
        <row r="108">
          <cell r="H108"/>
          <cell r="J108"/>
        </row>
        <row r="109">
          <cell r="H109"/>
          <cell r="J109"/>
        </row>
        <row r="110">
          <cell r="H110"/>
          <cell r="J110"/>
        </row>
        <row r="111">
          <cell r="H111"/>
          <cell r="J111"/>
        </row>
        <row r="112">
          <cell r="H112"/>
          <cell r="J112"/>
        </row>
        <row r="113">
          <cell r="H113"/>
          <cell r="J113"/>
        </row>
        <row r="114">
          <cell r="H114"/>
          <cell r="J114"/>
        </row>
        <row r="115">
          <cell r="H115"/>
          <cell r="J115"/>
        </row>
        <row r="116">
          <cell r="H116"/>
          <cell r="J116"/>
        </row>
        <row r="117">
          <cell r="H117"/>
          <cell r="J117"/>
        </row>
        <row r="118">
          <cell r="H118"/>
          <cell r="J118"/>
        </row>
        <row r="119">
          <cell r="H119"/>
          <cell r="J119"/>
        </row>
        <row r="120">
          <cell r="H120"/>
          <cell r="J120"/>
        </row>
        <row r="121">
          <cell r="H121"/>
          <cell r="J121"/>
        </row>
        <row r="122">
          <cell r="H122"/>
          <cell r="J122"/>
        </row>
        <row r="123">
          <cell r="H123"/>
          <cell r="J123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TEAUX REPAS"/>
      <sheetName val="MENU SANDWICH SALADE"/>
      <sheetName val="PLATEAUX GOURMAND"/>
      <sheetName val="PUBLI_PLATEAUX_REPAS"/>
      <sheetName val="PUBLI_MENU_SANDWICH_SALADE"/>
      <sheetName val="PUBLI_PLATEAUX_GOURMAND"/>
      <sheetName val="LISTE"/>
      <sheetName val="ENTREE"/>
      <sheetName val="DESSERT"/>
    </sheetNames>
    <sheetDataSet>
      <sheetData sheetId="0"/>
      <sheetData sheetId="1">
        <row r="2">
          <cell r="B2" t="str">
            <v>EPICERIE SOLIDAIRE</v>
          </cell>
        </row>
        <row r="3">
          <cell r="B3">
            <v>45550</v>
          </cell>
        </row>
        <row r="4">
          <cell r="B4">
            <v>0.5</v>
          </cell>
        </row>
        <row r="5">
          <cell r="B5" t="str">
            <v>24 boulevard Newton 77420 Champs-sur-Marne</v>
          </cell>
        </row>
        <row r="6">
          <cell r="B6" t="str">
            <v>Agnès DOTTE</v>
          </cell>
        </row>
        <row r="7">
          <cell r="B7" t="str">
            <v>08 46 21 23 92</v>
          </cell>
        </row>
        <row r="8">
          <cell r="B8" t="str">
            <v>adotte.dragonfly@gmail.com</v>
          </cell>
        </row>
        <row r="9">
          <cell r="B9" t="str">
            <v xml:space="preserve">A RENSEIGNER PAR DFI INCLUSION </v>
          </cell>
        </row>
        <row r="12">
          <cell r="K12">
            <v>135.30000000000004</v>
          </cell>
        </row>
        <row r="17">
          <cell r="L17">
            <v>1</v>
          </cell>
        </row>
        <row r="18">
          <cell r="L18">
            <v>1</v>
          </cell>
        </row>
        <row r="19">
          <cell r="L19">
            <v>1</v>
          </cell>
        </row>
        <row r="20">
          <cell r="L20">
            <v>2</v>
          </cell>
        </row>
        <row r="21">
          <cell r="L21">
            <v>1</v>
          </cell>
        </row>
        <row r="22">
          <cell r="L22">
            <v>1</v>
          </cell>
        </row>
        <row r="23">
          <cell r="L23">
            <v>1</v>
          </cell>
        </row>
        <row r="24">
          <cell r="L24">
            <v>1</v>
          </cell>
        </row>
        <row r="25">
          <cell r="L25">
            <v>1</v>
          </cell>
        </row>
        <row r="26">
          <cell r="L26">
            <v>1</v>
          </cell>
        </row>
        <row r="27">
          <cell r="L27">
            <v>1</v>
          </cell>
        </row>
        <row r="28">
          <cell r="L28">
            <v>6</v>
          </cell>
        </row>
        <row r="29">
          <cell r="L29">
            <v>6</v>
          </cell>
        </row>
        <row r="30">
          <cell r="L30">
            <v>2</v>
          </cell>
        </row>
        <row r="31">
          <cell r="L31">
            <v>2</v>
          </cell>
        </row>
        <row r="32">
          <cell r="L32">
            <v>3</v>
          </cell>
        </row>
        <row r="33">
          <cell r="L33">
            <v>3</v>
          </cell>
        </row>
        <row r="34">
          <cell r="L34">
            <v>3</v>
          </cell>
        </row>
        <row r="35">
          <cell r="L35">
            <v>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TEAUX REPAS"/>
      <sheetName val="MENU SANDWICH SALADE"/>
      <sheetName val="PLATEAUX GOURMAND"/>
      <sheetName val="PUBLI_PLATEAUX_REPAS"/>
      <sheetName val="PUBLI_MENU_SANDWICH_SALADE"/>
      <sheetName val="PUBLI_PLATEAUX_GOURMAND"/>
      <sheetName val="LISTE"/>
      <sheetName val="ENTREE"/>
      <sheetName val="DESSERT"/>
    </sheetNames>
    <sheetDataSet>
      <sheetData sheetId="0"/>
      <sheetData sheetId="1"/>
      <sheetData sheetId="2">
        <row r="2">
          <cell r="B2" t="str">
            <v>EPICERIE SOLIDAIRE</v>
          </cell>
        </row>
        <row r="5">
          <cell r="B5" t="str">
            <v>24 BOULEVARD NEWTON CHAMPS SUR MARNE</v>
          </cell>
        </row>
        <row r="6">
          <cell r="B6" t="str">
            <v>AGNES DOTTE</v>
          </cell>
        </row>
        <row r="7">
          <cell r="B7" t="str">
            <v>04 56 28 99 77</v>
          </cell>
        </row>
        <row r="8">
          <cell r="B8" t="str">
            <v>adote.dragonfly@gmail.com</v>
          </cell>
        </row>
        <row r="9">
          <cell r="B9" t="str">
            <v>A RENSEIGNER PAR DFI INCLUSION</v>
          </cell>
        </row>
        <row r="12">
          <cell r="G12">
            <v>150.85000000000002</v>
          </cell>
        </row>
        <row r="17">
          <cell r="H17">
            <v>1</v>
          </cell>
        </row>
        <row r="18">
          <cell r="H18">
            <v>1</v>
          </cell>
        </row>
        <row r="19">
          <cell r="H19">
            <v>1</v>
          </cell>
        </row>
        <row r="20">
          <cell r="H20">
            <v>1</v>
          </cell>
        </row>
        <row r="21">
          <cell r="H21">
            <v>1</v>
          </cell>
        </row>
        <row r="22">
          <cell r="H22">
            <v>1</v>
          </cell>
        </row>
        <row r="23">
          <cell r="H23">
            <v>2</v>
          </cell>
        </row>
        <row r="24">
          <cell r="H24">
            <v>1</v>
          </cell>
        </row>
        <row r="25">
          <cell r="H25">
            <v>2</v>
          </cell>
        </row>
        <row r="26">
          <cell r="H26">
            <v>5</v>
          </cell>
        </row>
        <row r="27">
          <cell r="H27">
            <v>4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dfi-inclusion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ontact@dfi-inclusion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ontact@dfi-inclusion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89D6B-6912-4240-AC4D-D5808893C3C4}">
  <dimension ref="A1:Q126"/>
  <sheetViews>
    <sheetView tabSelected="1" topLeftCell="A2" zoomScale="85" zoomScaleNormal="85" workbookViewId="0">
      <pane ySplit="12" topLeftCell="A14" activePane="bottomLeft" state="frozen"/>
      <selection activeCell="A2" sqref="A2"/>
      <selection pane="bottomLeft" activeCell="J14" sqref="J14:J18"/>
    </sheetView>
  </sheetViews>
  <sheetFormatPr baseColWidth="10" defaultColWidth="11.44140625" defaultRowHeight="13.8" x14ac:dyDescent="0.25"/>
  <cols>
    <col min="1" max="1" width="27.5546875" style="1" customWidth="1"/>
    <col min="2" max="2" width="27.88671875" style="1" customWidth="1"/>
    <col min="3" max="3" width="22.77734375" style="1" customWidth="1"/>
    <col min="4" max="4" width="9.109375" style="1" bestFit="1" customWidth="1"/>
    <col min="5" max="5" width="25.6640625" style="1" customWidth="1"/>
    <col min="6" max="6" width="26.109375" style="1" bestFit="1" customWidth="1"/>
    <col min="7" max="7" width="28.6640625" style="1" customWidth="1"/>
    <col min="8" max="8" width="30.109375" style="1" customWidth="1"/>
    <col min="9" max="9" width="9.109375" style="1" bestFit="1" customWidth="1"/>
    <col min="10" max="10" width="27.44140625" style="1" customWidth="1"/>
    <col min="11" max="11" width="7.88671875" style="1" bestFit="1" customWidth="1"/>
    <col min="12" max="12" width="31.33203125" style="1" customWidth="1"/>
    <col min="13" max="16384" width="11.44140625" style="1"/>
  </cols>
  <sheetData>
    <row r="1" spans="1:17" ht="77.25" customHeight="1" x14ac:dyDescent="0.25">
      <c r="A1" s="112" t="s">
        <v>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7" customFormat="1" ht="49.8" customHeight="1" x14ac:dyDescent="0.3">
      <c r="A2" s="134" t="s">
        <v>162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7" x14ac:dyDescent="0.25">
      <c r="A3" s="10" t="s">
        <v>73</v>
      </c>
      <c r="B3" s="129"/>
      <c r="C3" s="130"/>
      <c r="K3" s="113" t="s">
        <v>0</v>
      </c>
      <c r="L3" s="114"/>
      <c r="M3" s="115"/>
    </row>
    <row r="4" spans="1:17" ht="14.4" thickBot="1" x14ac:dyDescent="0.3">
      <c r="A4" s="10" t="s">
        <v>11</v>
      </c>
      <c r="B4" s="131"/>
      <c r="C4" s="130"/>
      <c r="K4" s="116" t="s">
        <v>1</v>
      </c>
      <c r="L4" s="117"/>
      <c r="M4" s="118"/>
    </row>
    <row r="5" spans="1:17" ht="15" thickBot="1" x14ac:dyDescent="0.35">
      <c r="A5" s="10" t="s">
        <v>85</v>
      </c>
      <c r="B5" s="36"/>
      <c r="C5" s="34" t="str">
        <f>'MENU SANDWICH SALADE'!C4</f>
        <v>Format Heures:Minutes</v>
      </c>
      <c r="F5" s="132" t="s">
        <v>147</v>
      </c>
      <c r="G5" s="133"/>
      <c r="H5" s="33" t="s">
        <v>148</v>
      </c>
      <c r="K5" s="8"/>
      <c r="L5" s="14"/>
      <c r="M5" s="9"/>
    </row>
    <row r="6" spans="1:17" x14ac:dyDescent="0.25">
      <c r="A6" s="10" t="s">
        <v>4</v>
      </c>
      <c r="B6" s="129"/>
      <c r="C6" s="130"/>
      <c r="K6" s="119" t="s">
        <v>2</v>
      </c>
      <c r="L6" s="120"/>
      <c r="M6" s="121"/>
    </row>
    <row r="7" spans="1:17" ht="14.4" thickBot="1" x14ac:dyDescent="0.3">
      <c r="A7" s="3" t="s">
        <v>86</v>
      </c>
      <c r="B7" s="129"/>
      <c r="C7" s="130"/>
    </row>
    <row r="8" spans="1:17" ht="15" customHeight="1" thickBot="1" x14ac:dyDescent="0.3">
      <c r="A8" s="3" t="s">
        <v>87</v>
      </c>
      <c r="B8" s="122"/>
      <c r="C8" s="122"/>
      <c r="F8" s="137" t="s">
        <v>158</v>
      </c>
      <c r="G8" s="138"/>
      <c r="H8" s="72">
        <f>SUM('PLATEAUX GOURMAND'!G12,'MENU SANDWICH SALADE'!K12,'PLATEAUX REPAS'!L13)</f>
        <v>0</v>
      </c>
      <c r="K8" s="125" t="s">
        <v>146</v>
      </c>
      <c r="L8" s="126"/>
      <c r="M8" s="126"/>
    </row>
    <row r="9" spans="1:17" ht="14.4" x14ac:dyDescent="0.3">
      <c r="A9" s="3" t="s">
        <v>88</v>
      </c>
      <c r="B9" s="123"/>
      <c r="C9" s="124"/>
    </row>
    <row r="10" spans="1:17" x14ac:dyDescent="0.25">
      <c r="A10" s="3" t="s">
        <v>93</v>
      </c>
      <c r="B10" s="127" t="s">
        <v>94</v>
      </c>
      <c r="C10" s="128"/>
      <c r="K10" s="15"/>
      <c r="L10" s="15"/>
      <c r="M10" s="15"/>
    </row>
    <row r="12" spans="1:17" ht="16.8" customHeight="1" x14ac:dyDescent="0.25">
      <c r="A12" s="139" t="s">
        <v>5</v>
      </c>
      <c r="B12" s="139" t="s">
        <v>74</v>
      </c>
      <c r="C12" s="139" t="s">
        <v>6</v>
      </c>
      <c r="D12" s="139" t="s">
        <v>7</v>
      </c>
      <c r="E12" s="143" t="s">
        <v>75</v>
      </c>
      <c r="F12" s="139" t="s">
        <v>8</v>
      </c>
      <c r="G12" s="139" t="s">
        <v>9</v>
      </c>
      <c r="H12" s="146" t="s">
        <v>76</v>
      </c>
      <c r="I12" s="146" t="s">
        <v>7</v>
      </c>
      <c r="J12" s="144" t="s">
        <v>77</v>
      </c>
      <c r="K12" s="144" t="s">
        <v>72</v>
      </c>
      <c r="L12" s="29" t="s">
        <v>163</v>
      </c>
      <c r="M12" s="30"/>
      <c r="N12" s="74"/>
      <c r="O12" s="75"/>
      <c r="P12" s="75"/>
      <c r="Q12" s="75"/>
    </row>
    <row r="13" spans="1:17" ht="16.8" customHeight="1" x14ac:dyDescent="0.25">
      <c r="A13" s="140"/>
      <c r="B13" s="140"/>
      <c r="C13" s="140"/>
      <c r="D13" s="140"/>
      <c r="E13" s="140"/>
      <c r="F13" s="140"/>
      <c r="G13" s="140"/>
      <c r="H13" s="147"/>
      <c r="I13" s="147"/>
      <c r="J13" s="145"/>
      <c r="K13" s="145"/>
      <c r="L13" s="141">
        <f>SUM(D14:D125,I14:I125,K14:K125)</f>
        <v>0</v>
      </c>
      <c r="M13" s="142"/>
      <c r="N13" s="74"/>
      <c r="O13" s="75"/>
      <c r="P13" s="75"/>
      <c r="Q13" s="75"/>
    </row>
    <row r="14" spans="1:17" ht="14.25" customHeight="1" thickBot="1" x14ac:dyDescent="0.3">
      <c r="A14" s="25"/>
      <c r="B14" s="25"/>
      <c r="C14" s="25"/>
      <c r="D14" s="24">
        <f>IFERROR(VLOOKUP(C14:C125,LISTE!$A$2:$B$4,2,FALSE),0)</f>
        <v>0</v>
      </c>
      <c r="E14" s="71"/>
      <c r="F14" s="25"/>
      <c r="G14" s="25"/>
      <c r="H14" s="25"/>
      <c r="I14" s="26">
        <f>IFERROR(VLOOKUP(H14:H125,LISTE!$J$2:$K$16,2,FALSE),0)</f>
        <v>0</v>
      </c>
      <c r="J14" s="71"/>
      <c r="K14" s="73">
        <f>IFERROR(VLOOKUP(J14:J125,LISTE!$L$2:$M$7,2,FALSE),0)</f>
        <v>0</v>
      </c>
      <c r="L14" s="62"/>
      <c r="M14" s="62"/>
    </row>
    <row r="15" spans="1:17" ht="14.25" customHeight="1" thickBot="1" x14ac:dyDescent="0.3">
      <c r="A15" s="25"/>
      <c r="B15" s="25"/>
      <c r="C15" s="25"/>
      <c r="D15" s="24">
        <f>IFERROR(VLOOKUP(C15:C126,LISTE!$A$2:$B$4,2,FALSE),0)</f>
        <v>0</v>
      </c>
      <c r="E15" s="71"/>
      <c r="F15" s="25"/>
      <c r="G15" s="25"/>
      <c r="H15" s="25"/>
      <c r="I15" s="26">
        <f>IFERROR(VLOOKUP(H15:H126,LISTE!$J$2:$K$16,2,FALSE),0)</f>
        <v>0</v>
      </c>
      <c r="J15" s="71"/>
      <c r="K15" s="73">
        <f>IFERROR(VLOOKUP(J15:J126,LISTE!$L$2:$M$7,2,FALSE),0)</f>
        <v>0</v>
      </c>
      <c r="L15" s="135" t="s">
        <v>156</v>
      </c>
      <c r="M15" s="136"/>
    </row>
    <row r="16" spans="1:17" ht="14.4" thickBot="1" x14ac:dyDescent="0.3">
      <c r="A16" s="25"/>
      <c r="B16" s="25"/>
      <c r="C16" s="25"/>
      <c r="D16" s="24">
        <f>IFERROR(VLOOKUP(C16:C127,LISTE!$A$2:$B$4,2,FALSE),0)</f>
        <v>0</v>
      </c>
      <c r="E16" s="71"/>
      <c r="F16" s="25"/>
      <c r="G16" s="25"/>
      <c r="H16" s="25"/>
      <c r="I16" s="26">
        <f>IFERROR(VLOOKUP(H16:H127,LISTE!$J$2:$K$16,2,FALSE),0)</f>
        <v>0</v>
      </c>
      <c r="J16" s="71"/>
      <c r="K16" s="73">
        <f>IFERROR(VLOOKUP(J16:J127,LISTE!$L$2:$M$7,2,FALSE),0)</f>
        <v>0</v>
      </c>
      <c r="L16" s="44" t="s">
        <v>89</v>
      </c>
      <c r="M16" s="45" t="s">
        <v>90</v>
      </c>
    </row>
    <row r="17" spans="1:14" ht="14.4" thickBot="1" x14ac:dyDescent="0.3">
      <c r="A17" s="28"/>
      <c r="B17" s="25"/>
      <c r="C17" s="25"/>
      <c r="D17" s="24">
        <f>IFERROR(VLOOKUP(C17:C128,LISTE!$A$2:$B$4,2,FALSE),0)</f>
        <v>0</v>
      </c>
      <c r="E17" s="71"/>
      <c r="F17" s="25"/>
      <c r="G17" s="25"/>
      <c r="H17" s="25"/>
      <c r="I17" s="26">
        <f>IFERROR(VLOOKUP(H17:H128,LISTE!$J$2:$K$16,2,FALSE),0)</f>
        <v>0</v>
      </c>
      <c r="J17" s="71"/>
      <c r="K17" s="73">
        <f>IFERROR(VLOOKUP(J17:J128,LISTE!$L$2:$M$7,2,FALSE),0)</f>
        <v>0</v>
      </c>
      <c r="L17" s="52" t="s">
        <v>47</v>
      </c>
      <c r="M17" s="43">
        <f>COUNTIF(C14:C125,L17)</f>
        <v>0</v>
      </c>
    </row>
    <row r="18" spans="1:14" x14ac:dyDescent="0.25">
      <c r="A18" s="25"/>
      <c r="B18" s="25"/>
      <c r="C18" s="25"/>
      <c r="D18" s="24">
        <f>IFERROR(VLOOKUP(C18:C129,LISTE!$A$2:$B$4,2,FALSE),0)</f>
        <v>0</v>
      </c>
      <c r="E18" s="71"/>
      <c r="F18" s="25"/>
      <c r="G18" s="25"/>
      <c r="H18" s="25"/>
      <c r="I18" s="26">
        <f>IFERROR(VLOOKUP(H18:H129,LISTE!$J$2:$K$16,2,FALSE),0)</f>
        <v>0</v>
      </c>
      <c r="J18" s="71"/>
      <c r="K18" s="73">
        <f>IFERROR(VLOOKUP(J18:J129,LISTE!$L$2:$M$7,2,FALSE),0)</f>
        <v>0</v>
      </c>
      <c r="L18" s="55" t="s">
        <v>13</v>
      </c>
      <c r="M18" s="40">
        <f>COUNTIF(F14:F125,L18)</f>
        <v>0</v>
      </c>
    </row>
    <row r="19" spans="1:14" x14ac:dyDescent="0.25">
      <c r="A19" s="28"/>
      <c r="B19" s="25"/>
      <c r="C19" s="25"/>
      <c r="D19" s="24">
        <f>IFERROR(VLOOKUP(C19:C130,LISTE!$A$2:$B$4,2,FALSE),0)</f>
        <v>0</v>
      </c>
      <c r="E19" s="71"/>
      <c r="F19" s="25"/>
      <c r="G19" s="25"/>
      <c r="H19" s="25"/>
      <c r="I19" s="26">
        <f>IFERROR(VLOOKUP(H19:H130,LISTE!$J$2:$K$16,2,FALSE),0)</f>
        <v>0</v>
      </c>
      <c r="J19" s="71"/>
      <c r="K19" s="73">
        <f>IFERROR(VLOOKUP(J19:J130,LISTE!$L$2:$M$7,2,FALSE),0)</f>
        <v>0</v>
      </c>
      <c r="L19" s="56" t="s">
        <v>54</v>
      </c>
      <c r="M19" s="41">
        <f>COUNTIF(F14:F125,L19)</f>
        <v>0</v>
      </c>
    </row>
    <row r="20" spans="1:14" x14ac:dyDescent="0.25">
      <c r="A20" s="25"/>
      <c r="B20" s="25"/>
      <c r="C20" s="25"/>
      <c r="D20" s="24">
        <f>IFERROR(VLOOKUP(C20:C131,LISTE!$A$2:$B$4,2,FALSE),0)</f>
        <v>0</v>
      </c>
      <c r="E20" s="71"/>
      <c r="F20" s="25"/>
      <c r="G20" s="25"/>
      <c r="H20" s="25"/>
      <c r="I20" s="26">
        <f>IFERROR(VLOOKUP(H20:H131,LISTE!$J$2:$K$16,2,FALSE),0)</f>
        <v>0</v>
      </c>
      <c r="J20" s="71"/>
      <c r="K20" s="73">
        <f>IFERROR(VLOOKUP(J20:J131,LISTE!$L$2:$M$7,2,FALSE),0)</f>
        <v>0</v>
      </c>
      <c r="L20" s="56" t="s">
        <v>55</v>
      </c>
      <c r="M20" s="41">
        <f>COUNTIF(F14:F125,L20)</f>
        <v>0</v>
      </c>
    </row>
    <row r="21" spans="1:14" x14ac:dyDescent="0.25">
      <c r="A21" s="25"/>
      <c r="B21" s="25"/>
      <c r="C21" s="25"/>
      <c r="D21" s="24">
        <f>IFERROR(VLOOKUP(C21:C132,LISTE!$A$2:$B$4,2,FALSE),0)</f>
        <v>0</v>
      </c>
      <c r="E21" s="71"/>
      <c r="F21" s="25"/>
      <c r="G21" s="25"/>
      <c r="H21" s="25"/>
      <c r="I21" s="26">
        <f>IFERROR(VLOOKUP(H21:H132,LISTE!$J$2:$K$16,2,FALSE),0)</f>
        <v>0</v>
      </c>
      <c r="J21" s="71"/>
      <c r="K21" s="73">
        <f>IFERROR(VLOOKUP(J21:J132,LISTE!$L$2:$M$7,2,FALSE),0)</f>
        <v>0</v>
      </c>
      <c r="L21" s="56" t="s">
        <v>14</v>
      </c>
      <c r="M21" s="41">
        <f>COUNTIF(F14:F125,L21)</f>
        <v>0</v>
      </c>
    </row>
    <row r="22" spans="1:14" x14ac:dyDescent="0.25">
      <c r="A22" s="25"/>
      <c r="B22" s="25"/>
      <c r="C22" s="25"/>
      <c r="D22" s="24">
        <f>IFERROR(VLOOKUP(C22:C133,LISTE!$A$2:$B$4,2,FALSE),0)</f>
        <v>0</v>
      </c>
      <c r="E22" s="71"/>
      <c r="F22" s="25"/>
      <c r="G22" s="25"/>
      <c r="H22" s="25"/>
      <c r="I22" s="26">
        <f>IFERROR(VLOOKUP(H22:H133,LISTE!$J$2:$K$16,2,FALSE),0)</f>
        <v>0</v>
      </c>
      <c r="J22" s="71"/>
      <c r="K22" s="73">
        <f>IFERROR(VLOOKUP(J22:J133,LISTE!$L$2:$M$7,2,FALSE),0)</f>
        <v>0</v>
      </c>
      <c r="L22" s="56" t="s">
        <v>15</v>
      </c>
      <c r="M22" s="41">
        <f>COUNTIF(F14:F125,L22)</f>
        <v>0</v>
      </c>
    </row>
    <row r="23" spans="1:14" ht="14.4" thickBot="1" x14ac:dyDescent="0.3">
      <c r="A23" s="25"/>
      <c r="B23" s="25"/>
      <c r="C23" s="25"/>
      <c r="D23" s="24">
        <f>IFERROR(VLOOKUP(C23:C134,LISTE!$A$2:$B$4,2,FALSE),0)</f>
        <v>0</v>
      </c>
      <c r="E23" s="71"/>
      <c r="F23" s="25"/>
      <c r="G23" s="25"/>
      <c r="H23" s="25"/>
      <c r="I23" s="26">
        <f>IFERROR(VLOOKUP(H23:H134,LISTE!$J$2:$K$16,2,FALSE),0)</f>
        <v>0</v>
      </c>
      <c r="J23" s="25"/>
      <c r="K23" s="73">
        <f>IFERROR(VLOOKUP(J23:J134,LISTE!$L$2:$M$7,2,FALSE),0)</f>
        <v>0</v>
      </c>
      <c r="L23" s="57" t="s">
        <v>56</v>
      </c>
      <c r="M23" s="42">
        <f>COUNTIF(F14:F125,L23)</f>
        <v>0</v>
      </c>
    </row>
    <row r="24" spans="1:14" x14ac:dyDescent="0.25">
      <c r="A24" s="25"/>
      <c r="B24" s="25"/>
      <c r="C24" s="25"/>
      <c r="D24" s="24">
        <f>IFERROR(VLOOKUP(C24:C135,LISTE!$A$2:$B$4,2,FALSE),0)</f>
        <v>0</v>
      </c>
      <c r="E24" s="71"/>
      <c r="F24" s="25"/>
      <c r="G24" s="25"/>
      <c r="H24" s="25"/>
      <c r="I24" s="26">
        <f>IFERROR(VLOOKUP(H24:H135,LISTE!$J$2:$K$16,2,FALSE),0)</f>
        <v>0</v>
      </c>
      <c r="J24" s="25"/>
      <c r="K24" s="73">
        <f>IFERROR(VLOOKUP(J24:J135,LISTE!$L$2:$M$7,2,FALSE),0)</f>
        <v>0</v>
      </c>
      <c r="L24" s="55" t="s">
        <v>16</v>
      </c>
      <c r="M24" s="41">
        <f>COUNTIF(E14:E125,L24)</f>
        <v>0</v>
      </c>
    </row>
    <row r="25" spans="1:14" x14ac:dyDescent="0.25">
      <c r="A25" s="25"/>
      <c r="B25" s="25"/>
      <c r="C25" s="25"/>
      <c r="D25" s="24">
        <f>IFERROR(VLOOKUP(C25:C136,LISTE!$A$2:$B$4,2,FALSE),0)</f>
        <v>0</v>
      </c>
      <c r="E25" s="71"/>
      <c r="F25" s="25"/>
      <c r="G25" s="25"/>
      <c r="H25" s="25"/>
      <c r="I25" s="26">
        <f>IFERROR(VLOOKUP(H25:H136,LISTE!$J$2:$K$16,2,FALSE),0)</f>
        <v>0</v>
      </c>
      <c r="J25" s="25"/>
      <c r="K25" s="73">
        <f>IFERROR(VLOOKUP(J25:J136,LISTE!$L$2:$M$7,2,FALSE),0)</f>
        <v>0</v>
      </c>
      <c r="L25" s="56" t="s">
        <v>17</v>
      </c>
      <c r="M25" s="82">
        <f>COUNTIF(E14:E125,L25)</f>
        <v>0</v>
      </c>
    </row>
    <row r="26" spans="1:14" x14ac:dyDescent="0.25">
      <c r="A26" s="25"/>
      <c r="B26" s="25"/>
      <c r="C26" s="25"/>
      <c r="D26" s="24">
        <f>IFERROR(VLOOKUP(C26:C137,LISTE!$A$2:$B$4,2,FALSE),0)</f>
        <v>0</v>
      </c>
      <c r="E26" s="71"/>
      <c r="F26" s="25"/>
      <c r="G26" s="25"/>
      <c r="H26" s="25"/>
      <c r="I26" s="26">
        <f>IFERROR(VLOOKUP(H26:H137,LISTE!$J$2:$K$16,2,FALSE),0)</f>
        <v>0</v>
      </c>
      <c r="J26" s="25"/>
      <c r="K26" s="73">
        <f>IFERROR(VLOOKUP(J26:J137,LISTE!$L$2:$M$7,2,FALSE),0)</f>
        <v>0</v>
      </c>
      <c r="L26" s="56" t="s">
        <v>18</v>
      </c>
      <c r="M26" s="82">
        <f>COUNTIF(E14:E125,L26)</f>
        <v>0</v>
      </c>
    </row>
    <row r="27" spans="1:14" ht="14.4" thickBot="1" x14ac:dyDescent="0.3">
      <c r="A27" s="25"/>
      <c r="B27" s="25"/>
      <c r="C27" s="25"/>
      <c r="D27" s="24">
        <f>IFERROR(VLOOKUP(C27:C138,LISTE!$A$2:$B$4,2,FALSE),0)</f>
        <v>0</v>
      </c>
      <c r="E27" s="71"/>
      <c r="F27" s="25"/>
      <c r="G27" s="25"/>
      <c r="H27" s="25"/>
      <c r="I27" s="26">
        <f>IFERROR(VLOOKUP(H27:H138,LISTE!$J$2:$K$16,2,FALSE),0)</f>
        <v>0</v>
      </c>
      <c r="J27" s="25"/>
      <c r="K27" s="73">
        <f>IFERROR(VLOOKUP(J27:J138,LISTE!$L$2:$M$7,2,FALSE),0)</f>
        <v>0</v>
      </c>
      <c r="L27" s="57" t="s">
        <v>19</v>
      </c>
      <c r="M27" s="83">
        <f>COUNTIF(E14:E125,L27)</f>
        <v>0</v>
      </c>
    </row>
    <row r="28" spans="1:14" x14ac:dyDescent="0.25">
      <c r="A28" s="25"/>
      <c r="B28" s="25"/>
      <c r="C28" s="25"/>
      <c r="D28" s="24">
        <f>IFERROR(VLOOKUP(C28:C139,LISTE!$A$2:$B$4,2,FALSE),0)</f>
        <v>0</v>
      </c>
      <c r="E28" s="71"/>
      <c r="F28" s="25"/>
      <c r="G28" s="25"/>
      <c r="H28" s="25"/>
      <c r="I28" s="26">
        <f>IFERROR(VLOOKUP(H28:H139,LISTE!$J$2:$K$16,2,FALSE),0)</f>
        <v>0</v>
      </c>
      <c r="J28" s="25"/>
      <c r="K28" s="73">
        <f>IFERROR(VLOOKUP(J28:J139,LISTE!$L$2:$M$7,2,FALSE),0)</f>
        <v>0</v>
      </c>
      <c r="L28" s="55" t="s">
        <v>21</v>
      </c>
      <c r="M28" s="40">
        <f>COUNTIF(G14:G125,L28)+COUNTIF(J14:J125,L28)</f>
        <v>0</v>
      </c>
      <c r="N28" s="60"/>
    </row>
    <row r="29" spans="1:14" x14ac:dyDescent="0.25">
      <c r="A29" s="25"/>
      <c r="B29" s="25"/>
      <c r="C29" s="25"/>
      <c r="D29" s="24">
        <f>IFERROR(VLOOKUP(C29:C140,LISTE!$A$2:$B$4,2,FALSE),0)</f>
        <v>0</v>
      </c>
      <c r="E29" s="71"/>
      <c r="F29" s="25"/>
      <c r="G29" s="25"/>
      <c r="H29" s="25"/>
      <c r="I29" s="26">
        <f>IFERROR(VLOOKUP(H29:H140,LISTE!$J$2:$K$16,2,FALSE),0)</f>
        <v>0</v>
      </c>
      <c r="J29" s="25"/>
      <c r="K29" s="73">
        <f>IFERROR(VLOOKUP(J29:J140,LISTE!$L$2:$M$7,2,FALSE),0)</f>
        <v>0</v>
      </c>
      <c r="L29" s="56" t="s">
        <v>22</v>
      </c>
      <c r="M29" s="41">
        <f>COUNTIF(G14:G125,L29)+COUNTIF(J14:J125,L29)</f>
        <v>0</v>
      </c>
      <c r="N29" s="60"/>
    </row>
    <row r="30" spans="1:14" x14ac:dyDescent="0.25">
      <c r="A30" s="25"/>
      <c r="B30" s="25"/>
      <c r="C30" s="25"/>
      <c r="D30" s="24">
        <f>IFERROR(VLOOKUP(C30:C141,LISTE!$A$2:$B$4,2,FALSE),0)</f>
        <v>0</v>
      </c>
      <c r="E30" s="71"/>
      <c r="F30" s="25"/>
      <c r="G30" s="25"/>
      <c r="H30" s="25"/>
      <c r="I30" s="26">
        <f>IFERROR(VLOOKUP(H30:H141,LISTE!$J$2:$K$16,2,FALSE),0)</f>
        <v>0</v>
      </c>
      <c r="J30" s="25"/>
      <c r="K30" s="73">
        <f>IFERROR(VLOOKUP(J30:J141,LISTE!$L$2:$M$7,2,FALSE),0)</f>
        <v>0</v>
      </c>
      <c r="L30" s="56" t="s">
        <v>23</v>
      </c>
      <c r="M30" s="41">
        <f>COUNTIF(G14:G125,L30)+COUNTIF(J14:J125,L30)</f>
        <v>0</v>
      </c>
      <c r="N30" s="60"/>
    </row>
    <row r="31" spans="1:14" x14ac:dyDescent="0.25">
      <c r="A31" s="25"/>
      <c r="B31" s="25"/>
      <c r="C31" s="25"/>
      <c r="D31" s="24">
        <f>IFERROR(VLOOKUP(C31:C142,LISTE!$A$2:$B$4,2,FALSE),0)</f>
        <v>0</v>
      </c>
      <c r="E31" s="71"/>
      <c r="F31" s="25"/>
      <c r="G31" s="25"/>
      <c r="H31" s="25"/>
      <c r="I31" s="26">
        <f>IFERROR(VLOOKUP(H31:H142,LISTE!$J$2:$K$16,2,FALSE),0)</f>
        <v>0</v>
      </c>
      <c r="J31" s="25"/>
      <c r="K31" s="73">
        <f>IFERROR(VLOOKUP(J31:J142,LISTE!$L$2:$M$7,2,FALSE),0)</f>
        <v>0</v>
      </c>
      <c r="L31" s="56" t="s">
        <v>24</v>
      </c>
      <c r="M31" s="41">
        <f>COUNTIF(G14:G125,L31)+COUNTIF(J14:J125,L31)</f>
        <v>0</v>
      </c>
      <c r="N31" s="60"/>
    </row>
    <row r="32" spans="1:14" x14ac:dyDescent="0.25">
      <c r="A32" s="25"/>
      <c r="B32" s="25"/>
      <c r="C32" s="25"/>
      <c r="D32" s="24">
        <f>IFERROR(VLOOKUP(C32:C143,LISTE!$A$2:$B$4,2,FALSE),0)</f>
        <v>0</v>
      </c>
      <c r="E32" s="71"/>
      <c r="F32" s="25"/>
      <c r="G32" s="25"/>
      <c r="H32" s="25"/>
      <c r="I32" s="26">
        <f>IFERROR(VLOOKUP(H32:H143,LISTE!$J$2:$K$16,2,FALSE),0)</f>
        <v>0</v>
      </c>
      <c r="J32" s="25"/>
      <c r="K32" s="73">
        <f>IFERROR(VLOOKUP(J32:J143,LISTE!$L$2:$M$7,2,FALSE),0)</f>
        <v>0</v>
      </c>
      <c r="L32" s="56" t="s">
        <v>25</v>
      </c>
      <c r="M32" s="41">
        <f>COUNTIF(G14:G125,L32)+COUNTIF(J14:J125,L32)</f>
        <v>0</v>
      </c>
      <c r="N32" s="60"/>
    </row>
    <row r="33" spans="1:14" ht="14.4" thickBot="1" x14ac:dyDescent="0.3">
      <c r="A33" s="25"/>
      <c r="B33" s="25"/>
      <c r="C33" s="25"/>
      <c r="D33" s="24">
        <f>IFERROR(VLOOKUP(C33:C144,LISTE!$A$2:$B$4,2,FALSE),0)</f>
        <v>0</v>
      </c>
      <c r="E33" s="71"/>
      <c r="F33" s="25"/>
      <c r="G33" s="25"/>
      <c r="H33" s="25"/>
      <c r="I33" s="26">
        <f>IFERROR(VLOOKUP(H33:H144,LISTE!$J$2:$K$16,2,FALSE),0)</f>
        <v>0</v>
      </c>
      <c r="J33" s="25"/>
      <c r="K33" s="73">
        <f>IFERROR(VLOOKUP(J33:J144,LISTE!$L$2:$M$7,2,FALSE),0)</f>
        <v>0</v>
      </c>
      <c r="L33" s="57" t="s">
        <v>26</v>
      </c>
      <c r="M33" s="42">
        <f>COUNTIF(G14:G125,L33)+COUNTIF(J14:J125,L33)</f>
        <v>0</v>
      </c>
      <c r="N33" s="60"/>
    </row>
    <row r="34" spans="1:14" x14ac:dyDescent="0.25">
      <c r="A34" s="25"/>
      <c r="B34" s="25"/>
      <c r="C34" s="25"/>
      <c r="D34" s="24">
        <f>IFERROR(VLOOKUP(C34:C145,LISTE!$A$2:$B$4,2,FALSE),0)</f>
        <v>0</v>
      </c>
      <c r="E34" s="71"/>
      <c r="F34" s="25"/>
      <c r="G34" s="25"/>
      <c r="H34" s="25"/>
      <c r="I34" s="26">
        <f>IFERROR(VLOOKUP(H34:H145,LISTE!$J$2:$K$16,2,FALSE),0)</f>
        <v>0</v>
      </c>
      <c r="J34" s="25"/>
      <c r="K34" s="73">
        <f>IFERROR(VLOOKUP(J34:J145,LISTE!$L$2:$M$7,2,FALSE),0)</f>
        <v>0</v>
      </c>
      <c r="N34" s="60"/>
    </row>
    <row r="35" spans="1:14" x14ac:dyDescent="0.25">
      <c r="A35" s="25"/>
      <c r="B35" s="25"/>
      <c r="C35" s="25"/>
      <c r="D35" s="24">
        <f>IFERROR(VLOOKUP(C35:C146,LISTE!$A$2:$B$4,2,FALSE),0)</f>
        <v>0</v>
      </c>
      <c r="E35" s="71"/>
      <c r="F35" s="25"/>
      <c r="G35" s="25"/>
      <c r="H35" s="25"/>
      <c r="I35" s="26">
        <f>IFERROR(VLOOKUP(H35:H146,LISTE!$J$2:$K$16,2,FALSE),0)</f>
        <v>0</v>
      </c>
      <c r="J35" s="25"/>
      <c r="K35" s="73">
        <f>IFERROR(VLOOKUP(J35:J146,LISTE!$L$2:$M$7,2,FALSE),0)</f>
        <v>0</v>
      </c>
      <c r="N35" s="60"/>
    </row>
    <row r="36" spans="1:14" x14ac:dyDescent="0.25">
      <c r="A36" s="25"/>
      <c r="B36" s="25"/>
      <c r="C36" s="25"/>
      <c r="D36" s="24">
        <f>IFERROR(VLOOKUP(C36:C147,LISTE!$A$2:$B$4,2,FALSE),0)</f>
        <v>0</v>
      </c>
      <c r="E36" s="71"/>
      <c r="F36" s="25"/>
      <c r="G36" s="25"/>
      <c r="H36" s="25"/>
      <c r="I36" s="26">
        <f>IFERROR(VLOOKUP(H36:H147,LISTE!$J$2:$K$16,2,FALSE),0)</f>
        <v>0</v>
      </c>
      <c r="J36" s="25"/>
      <c r="K36" s="73">
        <f>IFERROR(VLOOKUP(J36:J147,LISTE!$L$2:$M$7,2,FALSE),0)</f>
        <v>0</v>
      </c>
      <c r="L36" s="111" t="s">
        <v>96</v>
      </c>
      <c r="M36" s="111"/>
      <c r="N36" s="60"/>
    </row>
    <row r="37" spans="1:14" x14ac:dyDescent="0.25">
      <c r="A37" s="25"/>
      <c r="B37" s="25"/>
      <c r="C37" s="25"/>
      <c r="D37" s="24">
        <f>IFERROR(VLOOKUP(C37:C148,LISTE!$A$2:$B$4,2,FALSE),0)</f>
        <v>0</v>
      </c>
      <c r="E37" s="71"/>
      <c r="F37" s="25"/>
      <c r="G37" s="25"/>
      <c r="H37" s="25"/>
      <c r="I37" s="26">
        <f>IFERROR(VLOOKUP(H37:H148,LISTE!$J$2:$K$16,2,FALSE),0)</f>
        <v>0</v>
      </c>
      <c r="J37" s="25"/>
      <c r="K37" s="73">
        <f>IFERROR(VLOOKUP(J37:J148,LISTE!$L$2:$M$7,2,FALSE),0)</f>
        <v>0</v>
      </c>
      <c r="L37" s="2" t="s">
        <v>95</v>
      </c>
      <c r="M37" s="26">
        <f>SUM(I14:I125)</f>
        <v>0</v>
      </c>
      <c r="N37" s="60"/>
    </row>
    <row r="38" spans="1:14" x14ac:dyDescent="0.25">
      <c r="A38" s="25"/>
      <c r="B38" s="25"/>
      <c r="C38" s="25"/>
      <c r="D38" s="24">
        <f>IFERROR(VLOOKUP(C38:C149,LISTE!$A$2:$B$4,2,FALSE),0)</f>
        <v>0</v>
      </c>
      <c r="E38" s="71"/>
      <c r="F38" s="25"/>
      <c r="G38" s="25"/>
      <c r="H38" s="25"/>
      <c r="I38" s="26">
        <f>IFERROR(VLOOKUP(H38:H149,LISTE!$J$2:$K$16,2,FALSE),0)</f>
        <v>0</v>
      </c>
      <c r="J38" s="25"/>
      <c r="K38" s="73">
        <f>IFERROR(VLOOKUP(J38:J149,LISTE!$L$2:$M$7,2,FALSE),0)</f>
        <v>0</v>
      </c>
      <c r="L38" s="2" t="s">
        <v>9</v>
      </c>
      <c r="M38" s="26">
        <f>SUM(K14:K125)</f>
        <v>0</v>
      </c>
      <c r="N38" s="60"/>
    </row>
    <row r="39" spans="1:14" ht="14.4" thickBot="1" x14ac:dyDescent="0.3">
      <c r="A39" s="25"/>
      <c r="B39" s="25"/>
      <c r="C39" s="25"/>
      <c r="D39" s="24">
        <f>IFERROR(VLOOKUP(C39:C150,LISTE!$A$2:$B$4,2,FALSE),0)</f>
        <v>0</v>
      </c>
      <c r="E39" s="71"/>
      <c r="F39" s="25"/>
      <c r="G39" s="25"/>
      <c r="H39" s="25"/>
      <c r="I39" s="26">
        <f>IFERROR(VLOOKUP(H39:H150,LISTE!$J$2:$K$16,2,FALSE),0)</f>
        <v>0</v>
      </c>
      <c r="J39" s="25"/>
      <c r="K39" s="73">
        <f>IFERROR(VLOOKUP(J39:J150,LISTE!$L$2:$M$7,2,FALSE),0)</f>
        <v>0</v>
      </c>
      <c r="N39" s="60"/>
    </row>
    <row r="40" spans="1:14" ht="14.4" thickBot="1" x14ac:dyDescent="0.3">
      <c r="A40" s="25"/>
      <c r="B40" s="25"/>
      <c r="C40" s="25"/>
      <c r="D40" s="24">
        <f>IFERROR(VLOOKUP(C40:C151,LISTE!$A$2:$B$4,2,FALSE),0)</f>
        <v>0</v>
      </c>
      <c r="E40" s="71"/>
      <c r="F40" s="25"/>
      <c r="G40" s="25"/>
      <c r="H40" s="25"/>
      <c r="I40" s="26">
        <f>IFERROR(VLOOKUP(H40:H151,LISTE!$J$2:$K$16,2,FALSE),0)</f>
        <v>0</v>
      </c>
      <c r="J40" s="25"/>
      <c r="K40" s="73">
        <f>IFERROR(VLOOKUP(J40:J151,LISTE!$L$2:$M$7,2,FALSE),0)</f>
        <v>0</v>
      </c>
      <c r="L40" s="48" t="s">
        <v>10</v>
      </c>
      <c r="M40" s="49" t="s">
        <v>154</v>
      </c>
      <c r="N40" s="60"/>
    </row>
    <row r="41" spans="1:14" x14ac:dyDescent="0.25">
      <c r="A41" s="25"/>
      <c r="B41" s="25"/>
      <c r="C41" s="25"/>
      <c r="D41" s="24">
        <f>IFERROR(VLOOKUP(C41:C152,LISTE!$A$2:$B$4,2,FALSE),0)</f>
        <v>0</v>
      </c>
      <c r="E41" s="71"/>
      <c r="F41" s="25"/>
      <c r="G41" s="25"/>
      <c r="H41" s="25"/>
      <c r="I41" s="26">
        <f>IFERROR(VLOOKUP(H41:H152,LISTE!$J$2:$K$16,2,FALSE),0)</f>
        <v>0</v>
      </c>
      <c r="J41" s="25"/>
      <c r="K41" s="73">
        <f>IFERROR(VLOOKUP(J41:J152,LISTE!$L$2:$M$7,2,FALSE),0)</f>
        <v>0</v>
      </c>
      <c r="L41" s="46" t="s">
        <v>41</v>
      </c>
      <c r="M41" s="40">
        <f>COUNTIF(H10:H122,L41)</f>
        <v>0</v>
      </c>
      <c r="N41" s="60"/>
    </row>
    <row r="42" spans="1:14" x14ac:dyDescent="0.25">
      <c r="A42" s="25"/>
      <c r="B42" s="25"/>
      <c r="C42" s="25"/>
      <c r="D42" s="24">
        <f>IFERROR(VLOOKUP(C42:C153,LISTE!$A$2:$B$4,2,FALSE),0)</f>
        <v>0</v>
      </c>
      <c r="E42" s="71"/>
      <c r="F42" s="25"/>
      <c r="G42" s="25"/>
      <c r="H42" s="25"/>
      <c r="I42" s="26">
        <f>IFERROR(VLOOKUP(H42:H153,LISTE!$J$2:$K$16,2,FALSE),0)</f>
        <v>0</v>
      </c>
      <c r="J42" s="25"/>
      <c r="K42" s="73">
        <f>IFERROR(VLOOKUP(J42:J153,LISTE!$L$2:$M$7,2,FALSE),0)</f>
        <v>0</v>
      </c>
      <c r="L42" s="37" t="s">
        <v>42</v>
      </c>
      <c r="M42" s="41">
        <f>COUNTIF(H10:H122,L42)</f>
        <v>0</v>
      </c>
      <c r="N42" s="60"/>
    </row>
    <row r="43" spans="1:14" x14ac:dyDescent="0.25">
      <c r="A43" s="25"/>
      <c r="B43" s="25"/>
      <c r="C43" s="25"/>
      <c r="D43" s="24">
        <f>IFERROR(VLOOKUP(C43:C154,LISTE!$A$2:$B$4,2,FALSE),0)</f>
        <v>0</v>
      </c>
      <c r="E43" s="71"/>
      <c r="F43" s="25"/>
      <c r="G43" s="25"/>
      <c r="H43" s="25"/>
      <c r="I43" s="26">
        <f>IFERROR(VLOOKUP(H43:H154,LISTE!$J$2:$K$16,2,FALSE),0)</f>
        <v>0</v>
      </c>
      <c r="J43" s="25"/>
      <c r="K43" s="73">
        <f>IFERROR(VLOOKUP(J43:J154,LISTE!$L$2:$M$7,2,FALSE),0)</f>
        <v>0</v>
      </c>
      <c r="L43" s="37" t="s">
        <v>43</v>
      </c>
      <c r="M43" s="41">
        <f>COUNTIF(H10:H122,L43)</f>
        <v>0</v>
      </c>
      <c r="N43" s="60"/>
    </row>
    <row r="44" spans="1:14" x14ac:dyDescent="0.25">
      <c r="A44" s="25"/>
      <c r="B44" s="25"/>
      <c r="C44" s="25"/>
      <c r="D44" s="24">
        <f>IFERROR(VLOOKUP(C44:C155,LISTE!$A$2:$B$4,2,FALSE),0)</f>
        <v>0</v>
      </c>
      <c r="E44" s="71"/>
      <c r="F44" s="25"/>
      <c r="G44" s="25"/>
      <c r="H44" s="25"/>
      <c r="I44" s="26">
        <f>IFERROR(VLOOKUP(H44:H155,LISTE!$J$2:$K$16,2,FALSE),0)</f>
        <v>0</v>
      </c>
      <c r="J44" s="25"/>
      <c r="K44" s="73">
        <f>IFERROR(VLOOKUP(J44:J155,LISTE!$L$2:$M$7,2,FALSE),0)</f>
        <v>0</v>
      </c>
      <c r="L44" s="37" t="s">
        <v>44</v>
      </c>
      <c r="M44" s="41">
        <f>COUNTIF(H10:H122,L44)</f>
        <v>0</v>
      </c>
      <c r="N44" s="60"/>
    </row>
    <row r="45" spans="1:14" x14ac:dyDescent="0.25">
      <c r="A45" s="25"/>
      <c r="B45" s="25"/>
      <c r="C45" s="25"/>
      <c r="D45" s="24">
        <f>IFERROR(VLOOKUP(C45:C156,LISTE!$A$2:$B$4,2,FALSE),0)</f>
        <v>0</v>
      </c>
      <c r="E45" s="71"/>
      <c r="F45" s="25"/>
      <c r="G45" s="25"/>
      <c r="H45" s="25"/>
      <c r="I45" s="26">
        <f>IFERROR(VLOOKUP(H45:H156,LISTE!$J$2:$K$16,2,FALSE),0)</f>
        <v>0</v>
      </c>
      <c r="J45" s="25"/>
      <c r="K45" s="73">
        <f>IFERROR(VLOOKUP(J45:J156,LISTE!$L$2:$M$7,2,FALSE),0)</f>
        <v>0</v>
      </c>
      <c r="L45" s="37" t="s">
        <v>45</v>
      </c>
      <c r="M45" s="41">
        <f>COUNTIF(H10:H122,L45)</f>
        <v>0</v>
      </c>
      <c r="N45" s="60"/>
    </row>
    <row r="46" spans="1:14" x14ac:dyDescent="0.25">
      <c r="A46" s="25"/>
      <c r="B46" s="25"/>
      <c r="C46" s="25"/>
      <c r="D46" s="24">
        <f>IFERROR(VLOOKUP(C46:C157,LISTE!$A$2:$B$4,2,FALSE),0)</f>
        <v>0</v>
      </c>
      <c r="E46" s="71"/>
      <c r="F46" s="25"/>
      <c r="G46" s="25"/>
      <c r="H46" s="25"/>
      <c r="I46" s="26">
        <f>IFERROR(VLOOKUP(H46:H157,LISTE!$J$2:$K$16,2,FALSE),0)</f>
        <v>0</v>
      </c>
      <c r="J46" s="25"/>
      <c r="K46" s="73">
        <f>IFERROR(VLOOKUP(J46:J157,LISTE!$L$2:$M$7,2,FALSE),0)</f>
        <v>0</v>
      </c>
      <c r="L46" s="37" t="s">
        <v>34</v>
      </c>
      <c r="M46" s="41">
        <f>COUNTIF(H10:H122,L46)</f>
        <v>0</v>
      </c>
      <c r="N46" s="60"/>
    </row>
    <row r="47" spans="1:14" x14ac:dyDescent="0.25">
      <c r="A47" s="25"/>
      <c r="B47" s="25"/>
      <c r="C47" s="25"/>
      <c r="D47" s="24">
        <f>IFERROR(VLOOKUP(C47:C158,LISTE!$A$2:$B$4,2,FALSE),0)</f>
        <v>0</v>
      </c>
      <c r="E47" s="71"/>
      <c r="F47" s="25"/>
      <c r="G47" s="25"/>
      <c r="H47" s="25"/>
      <c r="I47" s="26">
        <f>IFERROR(VLOOKUP(H47:H158,LISTE!$J$2:$K$16,2,FALSE),0)</f>
        <v>0</v>
      </c>
      <c r="J47" s="25"/>
      <c r="K47" s="73">
        <f>IFERROR(VLOOKUP(J47:J158,LISTE!$L$2:$M$7,2,FALSE),0)</f>
        <v>0</v>
      </c>
      <c r="L47" s="37" t="s">
        <v>35</v>
      </c>
      <c r="M47" s="41">
        <f>COUNTIF(H10:H122,L47)</f>
        <v>0</v>
      </c>
      <c r="N47" s="60"/>
    </row>
    <row r="48" spans="1:14" x14ac:dyDescent="0.25">
      <c r="A48" s="25"/>
      <c r="B48" s="25"/>
      <c r="C48" s="25"/>
      <c r="D48" s="24">
        <f>IFERROR(VLOOKUP(C48:C159,LISTE!$A$2:$B$4,2,FALSE),0)</f>
        <v>0</v>
      </c>
      <c r="E48" s="71"/>
      <c r="F48" s="25"/>
      <c r="G48" s="25"/>
      <c r="H48" s="25"/>
      <c r="I48" s="26">
        <f>IFERROR(VLOOKUP(H48:H159,LISTE!$J$2:$K$16,2,FALSE),0)</f>
        <v>0</v>
      </c>
      <c r="J48" s="25"/>
      <c r="K48" s="73">
        <f>IFERROR(VLOOKUP(J48:J159,LISTE!$L$2:$M$7,2,FALSE),0)</f>
        <v>0</v>
      </c>
      <c r="L48" s="37" t="s">
        <v>31</v>
      </c>
      <c r="M48" s="41">
        <f>COUNTIF(H10:H122,L48)</f>
        <v>0</v>
      </c>
      <c r="N48" s="60"/>
    </row>
    <row r="49" spans="1:14" x14ac:dyDescent="0.25">
      <c r="A49" s="25"/>
      <c r="B49" s="25"/>
      <c r="C49" s="25"/>
      <c r="D49" s="24">
        <f>IFERROR(VLOOKUP(C49:C160,LISTE!$A$2:$B$4,2,FALSE),0)</f>
        <v>0</v>
      </c>
      <c r="E49" s="71"/>
      <c r="F49" s="25"/>
      <c r="G49" s="25"/>
      <c r="H49" s="25"/>
      <c r="I49" s="26">
        <f>IFERROR(VLOOKUP(H49:H160,LISTE!$J$2:$K$16,2,FALSE),0)</f>
        <v>0</v>
      </c>
      <c r="J49" s="25"/>
      <c r="K49" s="73">
        <f>IFERROR(VLOOKUP(J49:J160,LISTE!$L$2:$M$7,2,FALSE),0)</f>
        <v>0</v>
      </c>
      <c r="L49" s="37" t="s">
        <v>32</v>
      </c>
      <c r="M49" s="41">
        <f>COUNTIF(H10:H122,L49)</f>
        <v>0</v>
      </c>
      <c r="N49" s="60"/>
    </row>
    <row r="50" spans="1:14" x14ac:dyDescent="0.25">
      <c r="A50" s="25"/>
      <c r="B50" s="25"/>
      <c r="C50" s="25"/>
      <c r="D50" s="24">
        <f>IFERROR(VLOOKUP(C50:C161,LISTE!$A$2:$B$4,2,FALSE),0)</f>
        <v>0</v>
      </c>
      <c r="E50" s="71"/>
      <c r="F50" s="25"/>
      <c r="G50" s="25"/>
      <c r="H50" s="25"/>
      <c r="I50" s="26">
        <f>IFERROR(VLOOKUP(H50:H161,LISTE!$J$2:$K$16,2,FALSE),0)</f>
        <v>0</v>
      </c>
      <c r="J50" s="25"/>
      <c r="K50" s="73">
        <f>IFERROR(VLOOKUP(J50:J161,LISTE!$L$2:$M$7,2,FALSE),0)</f>
        <v>0</v>
      </c>
      <c r="L50" s="37" t="s">
        <v>33</v>
      </c>
      <c r="M50" s="41">
        <f>COUNTIF(H10:H122,L50)</f>
        <v>0</v>
      </c>
      <c r="N50" s="60"/>
    </row>
    <row r="51" spans="1:14" x14ac:dyDescent="0.25">
      <c r="A51" s="25"/>
      <c r="B51" s="25"/>
      <c r="C51" s="25"/>
      <c r="D51" s="24">
        <f>IFERROR(VLOOKUP(C51:C162,LISTE!$A$2:$B$4,2,FALSE),0)</f>
        <v>0</v>
      </c>
      <c r="E51" s="71"/>
      <c r="F51" s="25"/>
      <c r="G51" s="25"/>
      <c r="H51" s="25"/>
      <c r="I51" s="26">
        <f>IFERROR(VLOOKUP(H51:H162,LISTE!$J$2:$K$16,2,FALSE),0)</f>
        <v>0</v>
      </c>
      <c r="J51" s="25"/>
      <c r="K51" s="73">
        <f>IFERROR(VLOOKUP(J51:J162,LISTE!$L$2:$M$7,2,FALSE),0)</f>
        <v>0</v>
      </c>
      <c r="L51" s="37" t="s">
        <v>36</v>
      </c>
      <c r="M51" s="41">
        <f>COUNTIF(H10:H122,L51)</f>
        <v>0</v>
      </c>
      <c r="N51" s="60"/>
    </row>
    <row r="52" spans="1:14" x14ac:dyDescent="0.25">
      <c r="A52" s="25"/>
      <c r="B52" s="25"/>
      <c r="C52" s="25"/>
      <c r="D52" s="24">
        <f>IFERROR(VLOOKUP(C52:C163,LISTE!$A$2:$B$4,2,FALSE),0)</f>
        <v>0</v>
      </c>
      <c r="E52" s="71"/>
      <c r="F52" s="25"/>
      <c r="G52" s="25"/>
      <c r="H52" s="25"/>
      <c r="I52" s="26">
        <f>IFERROR(VLOOKUP(H52:H163,LISTE!$J$2:$K$16,2,FALSE),0)</f>
        <v>0</v>
      </c>
      <c r="J52" s="25"/>
      <c r="K52" s="73">
        <f>IFERROR(VLOOKUP(J52:J163,LISTE!$L$2:$M$7,2,FALSE),0)</f>
        <v>0</v>
      </c>
      <c r="L52" s="37" t="s">
        <v>37</v>
      </c>
      <c r="M52" s="41">
        <f>COUNTIF(H10:H122,L52)</f>
        <v>0</v>
      </c>
      <c r="N52" s="60"/>
    </row>
    <row r="53" spans="1:14" x14ac:dyDescent="0.25">
      <c r="A53" s="25"/>
      <c r="B53" s="25"/>
      <c r="C53" s="25"/>
      <c r="D53" s="24">
        <f>IFERROR(VLOOKUP(C53:C164,LISTE!$A$2:$B$4,2,FALSE),0)</f>
        <v>0</v>
      </c>
      <c r="E53" s="71"/>
      <c r="F53" s="25"/>
      <c r="G53" s="25"/>
      <c r="H53" s="25"/>
      <c r="I53" s="26">
        <f>IFERROR(VLOOKUP(H53:H164,LISTE!$J$2:$K$16,2,FALSE),0)</f>
        <v>0</v>
      </c>
      <c r="J53" s="25"/>
      <c r="K53" s="73">
        <f>IFERROR(VLOOKUP(J53:J164,LISTE!$L$2:$M$7,2,FALSE),0)</f>
        <v>0</v>
      </c>
      <c r="L53" s="37" t="s">
        <v>38</v>
      </c>
      <c r="M53" s="41">
        <f>COUNTIF(H10:H122,L53)</f>
        <v>0</v>
      </c>
      <c r="N53" s="60"/>
    </row>
    <row r="54" spans="1:14" x14ac:dyDescent="0.25">
      <c r="A54" s="25"/>
      <c r="B54" s="25"/>
      <c r="C54" s="25"/>
      <c r="D54" s="24">
        <f>IFERROR(VLOOKUP(C54:C165,LISTE!$A$2:$B$4,2,FALSE),0)</f>
        <v>0</v>
      </c>
      <c r="E54" s="71"/>
      <c r="F54" s="25"/>
      <c r="G54" s="25"/>
      <c r="H54" s="25"/>
      <c r="I54" s="26">
        <f>IFERROR(VLOOKUP(H54:H165,LISTE!$J$2:$K$16,2,FALSE),0)</f>
        <v>0</v>
      </c>
      <c r="J54" s="25"/>
      <c r="K54" s="73">
        <f>IFERROR(VLOOKUP(J54:J165,LISTE!$L$2:$M$7,2,FALSE),0)</f>
        <v>0</v>
      </c>
      <c r="L54" s="37" t="s">
        <v>39</v>
      </c>
      <c r="M54" s="41">
        <f>COUNTIF(H10:H122,L54)</f>
        <v>0</v>
      </c>
      <c r="N54" s="60"/>
    </row>
    <row r="55" spans="1:14" ht="14.4" thickBot="1" x14ac:dyDescent="0.3">
      <c r="A55" s="25"/>
      <c r="B55" s="25"/>
      <c r="C55" s="25"/>
      <c r="D55" s="24">
        <f>IFERROR(VLOOKUP(C55:C166,LISTE!$A$2:$B$4,2,FALSE),0)</f>
        <v>0</v>
      </c>
      <c r="E55" s="71"/>
      <c r="F55" s="25"/>
      <c r="G55" s="25"/>
      <c r="H55" s="25"/>
      <c r="I55" s="26">
        <f>IFERROR(VLOOKUP(H55:H166,LISTE!$J$2:$K$16,2,FALSE),0)</f>
        <v>0</v>
      </c>
      <c r="J55" s="25"/>
      <c r="K55" s="73">
        <f>IFERROR(VLOOKUP(J55:J166,LISTE!$L$2:$M$7,2,FALSE),0)</f>
        <v>0</v>
      </c>
      <c r="L55" s="38" t="s">
        <v>40</v>
      </c>
      <c r="M55" s="42">
        <f>COUNTIF(H10:H122,L55)</f>
        <v>0</v>
      </c>
      <c r="N55" s="60"/>
    </row>
    <row r="56" spans="1:14" x14ac:dyDescent="0.25">
      <c r="A56" s="25"/>
      <c r="B56" s="25"/>
      <c r="C56" s="25"/>
      <c r="D56" s="24">
        <f>IFERROR(VLOOKUP(C56:C167,LISTE!$A$2:$B$4,2,FALSE),0)</f>
        <v>0</v>
      </c>
      <c r="E56" s="71"/>
      <c r="F56" s="25"/>
      <c r="G56" s="25"/>
      <c r="H56" s="25"/>
      <c r="I56" s="26">
        <f>IFERROR(VLOOKUP(H56:H167,LISTE!$J$2:$K$16,2,FALSE),0)</f>
        <v>0</v>
      </c>
      <c r="J56" s="25"/>
      <c r="K56" s="73">
        <f>IFERROR(VLOOKUP(J56:J167,LISTE!$L$2:$M$7,2,FALSE),0)</f>
        <v>0</v>
      </c>
    </row>
    <row r="57" spans="1:14" x14ac:dyDescent="0.25">
      <c r="A57" s="25"/>
      <c r="B57" s="25"/>
      <c r="C57" s="25"/>
      <c r="D57" s="24">
        <f>IFERROR(VLOOKUP(C57:C168,LISTE!$A$2:$B$4,2,FALSE),0)</f>
        <v>0</v>
      </c>
      <c r="E57" s="71"/>
      <c r="F57" s="25"/>
      <c r="G57" s="25"/>
      <c r="H57" s="25"/>
      <c r="I57" s="26">
        <f>IFERROR(VLOOKUP(H57:H168,LISTE!$J$2:$K$16,2,FALSE),0)</f>
        <v>0</v>
      </c>
      <c r="J57" s="25"/>
      <c r="K57" s="73">
        <f>IFERROR(VLOOKUP(J57:J168,LISTE!$L$2:$M$7,2,FALSE),0)</f>
        <v>0</v>
      </c>
    </row>
    <row r="58" spans="1:14" x14ac:dyDescent="0.25">
      <c r="A58" s="25"/>
      <c r="B58" s="25"/>
      <c r="C58" s="25"/>
      <c r="D58" s="24">
        <f>IFERROR(VLOOKUP(C58:C169,LISTE!$A$2:$B$4,2,FALSE),0)</f>
        <v>0</v>
      </c>
      <c r="E58" s="71"/>
      <c r="F58" s="25"/>
      <c r="G58" s="25"/>
      <c r="H58" s="25"/>
      <c r="I58" s="26">
        <f>IFERROR(VLOOKUP(H58:H169,LISTE!$J$2:$K$16,2,FALSE),0)</f>
        <v>0</v>
      </c>
      <c r="J58" s="25"/>
      <c r="K58" s="73">
        <f>IFERROR(VLOOKUP(J58:J169,LISTE!$L$2:$M$7,2,FALSE),0)</f>
        <v>0</v>
      </c>
    </row>
    <row r="59" spans="1:14" x14ac:dyDescent="0.25">
      <c r="A59" s="25"/>
      <c r="B59" s="25"/>
      <c r="C59" s="25"/>
      <c r="D59" s="24">
        <f>IFERROR(VLOOKUP(C59:C170,LISTE!$A$2:$B$4,2,FALSE),0)</f>
        <v>0</v>
      </c>
      <c r="E59" s="71"/>
      <c r="F59" s="25"/>
      <c r="G59" s="25"/>
      <c r="H59" s="25"/>
      <c r="I59" s="26">
        <f>IFERROR(VLOOKUP(H59:H170,LISTE!$J$2:$K$16,2,FALSE),0)</f>
        <v>0</v>
      </c>
      <c r="J59" s="25"/>
      <c r="K59" s="73">
        <f>IFERROR(VLOOKUP(J59:J170,LISTE!$L$2:$M$7,2,FALSE),0)</f>
        <v>0</v>
      </c>
    </row>
    <row r="60" spans="1:14" x14ac:dyDescent="0.25">
      <c r="A60" s="25"/>
      <c r="B60" s="25"/>
      <c r="C60" s="25"/>
      <c r="D60" s="24">
        <f>IFERROR(VLOOKUP(C60:C171,LISTE!$A$2:$B$4,2,FALSE),0)</f>
        <v>0</v>
      </c>
      <c r="E60" s="71"/>
      <c r="F60" s="25"/>
      <c r="G60" s="25"/>
      <c r="H60" s="25"/>
      <c r="I60" s="26">
        <f>IFERROR(VLOOKUP(H60:H171,LISTE!$J$2:$K$16,2,FALSE),0)</f>
        <v>0</v>
      </c>
      <c r="J60" s="25"/>
      <c r="K60" s="73">
        <f>IFERROR(VLOOKUP(J60:J171,LISTE!$L$2:$M$7,2,FALSE),0)</f>
        <v>0</v>
      </c>
    </row>
    <row r="61" spans="1:14" x14ac:dyDescent="0.25">
      <c r="A61" s="25"/>
      <c r="B61" s="25"/>
      <c r="C61" s="25"/>
      <c r="D61" s="24">
        <f>IFERROR(VLOOKUP(C61:C172,LISTE!$A$2:$B$4,2,FALSE),0)</f>
        <v>0</v>
      </c>
      <c r="E61" s="71"/>
      <c r="F61" s="25"/>
      <c r="G61" s="25"/>
      <c r="H61" s="25"/>
      <c r="I61" s="26">
        <f>IFERROR(VLOOKUP(H61:H172,LISTE!$J$2:$K$16,2,FALSE),0)</f>
        <v>0</v>
      </c>
      <c r="J61" s="25"/>
      <c r="K61" s="73">
        <f>IFERROR(VLOOKUP(J61:J172,LISTE!$L$2:$M$7,2,FALSE),0)</f>
        <v>0</v>
      </c>
    </row>
    <row r="62" spans="1:14" x14ac:dyDescent="0.25">
      <c r="A62" s="25"/>
      <c r="B62" s="25"/>
      <c r="C62" s="25"/>
      <c r="D62" s="24">
        <f>IFERROR(VLOOKUP(C62:C173,LISTE!$A$2:$B$4,2,FALSE),0)</f>
        <v>0</v>
      </c>
      <c r="E62" s="71"/>
      <c r="F62" s="25"/>
      <c r="G62" s="25"/>
      <c r="H62" s="25"/>
      <c r="I62" s="26">
        <f>IFERROR(VLOOKUP(H62:H173,LISTE!$J$2:$K$16,2,FALSE),0)</f>
        <v>0</v>
      </c>
      <c r="J62" s="25"/>
      <c r="K62" s="73">
        <f>IFERROR(VLOOKUP(J62:J173,LISTE!$L$2:$M$7,2,FALSE),0)</f>
        <v>0</v>
      </c>
    </row>
    <row r="63" spans="1:14" x14ac:dyDescent="0.25">
      <c r="A63" s="25"/>
      <c r="B63" s="25"/>
      <c r="C63" s="25"/>
      <c r="D63" s="24">
        <f>IFERROR(VLOOKUP(C63:C174,LISTE!$A$2:$B$4,2,FALSE),0)</f>
        <v>0</v>
      </c>
      <c r="E63" s="71"/>
      <c r="F63" s="25"/>
      <c r="G63" s="25"/>
      <c r="H63" s="25"/>
      <c r="I63" s="26">
        <f>IFERROR(VLOOKUP(H63:H174,LISTE!$J$2:$K$16,2,FALSE),0)</f>
        <v>0</v>
      </c>
      <c r="J63" s="25"/>
      <c r="K63" s="73">
        <f>IFERROR(VLOOKUP(J63:J174,LISTE!$L$2:$M$7,2,FALSE),0)</f>
        <v>0</v>
      </c>
    </row>
    <row r="64" spans="1:14" x14ac:dyDescent="0.25">
      <c r="A64" s="25"/>
      <c r="B64" s="25"/>
      <c r="C64" s="25"/>
      <c r="D64" s="24">
        <f>IFERROR(VLOOKUP(C64:C175,LISTE!$A$2:$B$4,2,FALSE),0)</f>
        <v>0</v>
      </c>
      <c r="E64" s="71"/>
      <c r="F64" s="25"/>
      <c r="G64" s="25"/>
      <c r="H64" s="25"/>
      <c r="I64" s="26">
        <f>IFERROR(VLOOKUP(H64:H175,LISTE!$J$2:$K$16,2,FALSE),0)</f>
        <v>0</v>
      </c>
      <c r="J64" s="25"/>
      <c r="K64" s="73">
        <f>IFERROR(VLOOKUP(J64:J175,LISTE!$L$2:$M$7,2,FALSE),0)</f>
        <v>0</v>
      </c>
    </row>
    <row r="65" spans="1:11" x14ac:dyDescent="0.25">
      <c r="A65" s="25"/>
      <c r="B65" s="25"/>
      <c r="C65" s="25"/>
      <c r="D65" s="24">
        <f>IFERROR(VLOOKUP(C65:C176,LISTE!$A$2:$B$4,2,FALSE),0)</f>
        <v>0</v>
      </c>
      <c r="E65" s="71"/>
      <c r="F65" s="25"/>
      <c r="G65" s="25"/>
      <c r="H65" s="25"/>
      <c r="I65" s="26">
        <f>IFERROR(VLOOKUP(H65:H176,LISTE!$J$2:$K$16,2,FALSE),0)</f>
        <v>0</v>
      </c>
      <c r="J65" s="25"/>
      <c r="K65" s="73">
        <f>IFERROR(VLOOKUP(J65:J176,LISTE!$L$2:$M$7,2,FALSE),0)</f>
        <v>0</v>
      </c>
    </row>
    <row r="66" spans="1:11" x14ac:dyDescent="0.25">
      <c r="A66" s="25"/>
      <c r="B66" s="25"/>
      <c r="C66" s="25"/>
      <c r="D66" s="24">
        <f>IFERROR(VLOOKUP(C66:C177,LISTE!$A$2:$B$4,2,FALSE),0)</f>
        <v>0</v>
      </c>
      <c r="E66" s="71"/>
      <c r="F66" s="25"/>
      <c r="G66" s="25"/>
      <c r="H66" s="25"/>
      <c r="I66" s="26">
        <f>IFERROR(VLOOKUP(H66:H177,LISTE!$J$2:$K$16,2,FALSE),0)</f>
        <v>0</v>
      </c>
      <c r="J66" s="25"/>
      <c r="K66" s="73">
        <f>IFERROR(VLOOKUP(J66:J177,LISTE!$L$2:$M$7,2,FALSE),0)</f>
        <v>0</v>
      </c>
    </row>
    <row r="67" spans="1:11" x14ac:dyDescent="0.25">
      <c r="A67" s="25"/>
      <c r="B67" s="25"/>
      <c r="C67" s="25"/>
      <c r="D67" s="24">
        <f>IFERROR(VLOOKUP(C67:C178,LISTE!$A$2:$B$4,2,FALSE),0)</f>
        <v>0</v>
      </c>
      <c r="E67" s="71"/>
      <c r="F67" s="25"/>
      <c r="G67" s="25"/>
      <c r="H67" s="25"/>
      <c r="I67" s="26">
        <f>IFERROR(VLOOKUP(H67:H178,LISTE!$J$2:$K$16,2,FALSE),0)</f>
        <v>0</v>
      </c>
      <c r="J67" s="25"/>
      <c r="K67" s="73">
        <f>IFERROR(VLOOKUP(J67:J178,LISTE!$L$2:$M$7,2,FALSE),0)</f>
        <v>0</v>
      </c>
    </row>
    <row r="68" spans="1:11" x14ac:dyDescent="0.25">
      <c r="A68" s="25"/>
      <c r="B68" s="25"/>
      <c r="C68" s="25"/>
      <c r="D68" s="24">
        <f>IFERROR(VLOOKUP(C68:C179,LISTE!$A$2:$B$4,2,FALSE),0)</f>
        <v>0</v>
      </c>
      <c r="E68" s="71"/>
      <c r="F68" s="25"/>
      <c r="G68" s="25"/>
      <c r="H68" s="25"/>
      <c r="I68" s="26">
        <f>IFERROR(VLOOKUP(H68:H179,LISTE!$J$2:$K$16,2,FALSE),0)</f>
        <v>0</v>
      </c>
      <c r="J68" s="25"/>
      <c r="K68" s="73">
        <f>IFERROR(VLOOKUP(J68:J179,LISTE!$L$2:$M$7,2,FALSE),0)</f>
        <v>0</v>
      </c>
    </row>
    <row r="69" spans="1:11" x14ac:dyDescent="0.25">
      <c r="A69" s="25"/>
      <c r="B69" s="25"/>
      <c r="C69" s="25"/>
      <c r="D69" s="24">
        <f>IFERROR(VLOOKUP(C69:C180,LISTE!$A$2:$B$4,2,FALSE),0)</f>
        <v>0</v>
      </c>
      <c r="E69" s="71"/>
      <c r="F69" s="25"/>
      <c r="G69" s="25"/>
      <c r="H69" s="25"/>
      <c r="I69" s="26">
        <f>IFERROR(VLOOKUP(H69:H180,LISTE!$J$2:$K$16,2,FALSE),0)</f>
        <v>0</v>
      </c>
      <c r="J69" s="25"/>
      <c r="K69" s="73">
        <f>IFERROR(VLOOKUP(J69:J180,LISTE!$L$2:$M$7,2,FALSE),0)</f>
        <v>0</v>
      </c>
    </row>
    <row r="70" spans="1:11" x14ac:dyDescent="0.25">
      <c r="A70" s="25"/>
      <c r="B70" s="25"/>
      <c r="C70" s="25"/>
      <c r="D70" s="24">
        <f>IFERROR(VLOOKUP(C70:C181,LISTE!$A$2:$B$4,2,FALSE),0)</f>
        <v>0</v>
      </c>
      <c r="E70" s="71"/>
      <c r="F70" s="25"/>
      <c r="G70" s="25"/>
      <c r="H70" s="25"/>
      <c r="I70" s="26">
        <f>IFERROR(VLOOKUP(H70:H181,LISTE!$J$2:$K$16,2,FALSE),0)</f>
        <v>0</v>
      </c>
      <c r="J70" s="25"/>
      <c r="K70" s="73">
        <f>IFERROR(VLOOKUP(J70:J181,LISTE!$L$2:$M$7,2,FALSE),0)</f>
        <v>0</v>
      </c>
    </row>
    <row r="71" spans="1:11" x14ac:dyDescent="0.25">
      <c r="A71" s="25"/>
      <c r="B71" s="25"/>
      <c r="C71" s="25"/>
      <c r="D71" s="24">
        <f>IFERROR(VLOOKUP(C71:C182,LISTE!$A$2:$B$4,2,FALSE),0)</f>
        <v>0</v>
      </c>
      <c r="E71" s="71"/>
      <c r="F71" s="25"/>
      <c r="G71" s="25"/>
      <c r="H71" s="25"/>
      <c r="I71" s="26">
        <f>IFERROR(VLOOKUP(H71:H182,LISTE!$J$2:$K$16,2,FALSE),0)</f>
        <v>0</v>
      </c>
      <c r="J71" s="25"/>
      <c r="K71" s="73">
        <f>IFERROR(VLOOKUP(J71:J182,LISTE!$L$2:$M$7,2,FALSE),0)</f>
        <v>0</v>
      </c>
    </row>
    <row r="72" spans="1:11" x14ac:dyDescent="0.25">
      <c r="A72" s="25"/>
      <c r="B72" s="25"/>
      <c r="C72" s="25"/>
      <c r="D72" s="24">
        <f>IFERROR(VLOOKUP(C72:C183,LISTE!$A$2:$B$4,2,FALSE),0)</f>
        <v>0</v>
      </c>
      <c r="E72" s="71"/>
      <c r="F72" s="25"/>
      <c r="G72" s="25"/>
      <c r="H72" s="25"/>
      <c r="I72" s="26">
        <f>IFERROR(VLOOKUP(H72:H183,LISTE!$J$2:$K$16,2,FALSE),0)</f>
        <v>0</v>
      </c>
      <c r="J72" s="25"/>
      <c r="K72" s="73">
        <f>IFERROR(VLOOKUP(J72:J183,LISTE!$L$2:$M$7,2,FALSE),0)</f>
        <v>0</v>
      </c>
    </row>
    <row r="73" spans="1:11" x14ac:dyDescent="0.25">
      <c r="A73" s="25"/>
      <c r="B73" s="25"/>
      <c r="C73" s="25"/>
      <c r="D73" s="24">
        <f>IFERROR(VLOOKUP(C73:C184,LISTE!$A$2:$B$4,2,FALSE),0)</f>
        <v>0</v>
      </c>
      <c r="E73" s="71"/>
      <c r="F73" s="25"/>
      <c r="G73" s="25"/>
      <c r="H73" s="25"/>
      <c r="I73" s="26">
        <f>IFERROR(VLOOKUP(H73:H184,LISTE!$J$2:$K$16,2,FALSE),0)</f>
        <v>0</v>
      </c>
      <c r="J73" s="25"/>
      <c r="K73" s="73">
        <f>IFERROR(VLOOKUP(J73:J184,LISTE!$L$2:$M$7,2,FALSE),0)</f>
        <v>0</v>
      </c>
    </row>
    <row r="74" spans="1:11" x14ac:dyDescent="0.25">
      <c r="A74" s="25"/>
      <c r="B74" s="25"/>
      <c r="C74" s="25"/>
      <c r="D74" s="24">
        <f>IFERROR(VLOOKUP(C74:C185,LISTE!$A$2:$B$4,2,FALSE),0)</f>
        <v>0</v>
      </c>
      <c r="E74" s="71"/>
      <c r="F74" s="25"/>
      <c r="G74" s="25"/>
      <c r="H74" s="25"/>
      <c r="I74" s="26">
        <f>IFERROR(VLOOKUP(H74:H185,LISTE!$J$2:$K$16,2,FALSE),0)</f>
        <v>0</v>
      </c>
      <c r="J74" s="25"/>
      <c r="K74" s="73">
        <f>IFERROR(VLOOKUP(J74:J185,LISTE!$L$2:$M$7,2,FALSE),0)</f>
        <v>0</v>
      </c>
    </row>
    <row r="75" spans="1:11" x14ac:dyDescent="0.25">
      <c r="A75" s="25"/>
      <c r="B75" s="25"/>
      <c r="C75" s="25"/>
      <c r="D75" s="24">
        <f>IFERROR(VLOOKUP(C75:C186,LISTE!$A$2:$B$4,2,FALSE),0)</f>
        <v>0</v>
      </c>
      <c r="E75" s="71"/>
      <c r="F75" s="25"/>
      <c r="G75" s="25"/>
      <c r="H75" s="25"/>
      <c r="I75" s="26">
        <f>IFERROR(VLOOKUP(H75:H186,LISTE!$J$2:$K$16,2,FALSE),0)</f>
        <v>0</v>
      </c>
      <c r="J75" s="25"/>
      <c r="K75" s="73">
        <f>IFERROR(VLOOKUP(J75:J186,LISTE!$L$2:$M$7,2,FALSE),0)</f>
        <v>0</v>
      </c>
    </row>
    <row r="76" spans="1:11" x14ac:dyDescent="0.25">
      <c r="A76" s="25"/>
      <c r="B76" s="25"/>
      <c r="C76" s="25"/>
      <c r="D76" s="24">
        <f>IFERROR(VLOOKUP(C76:C187,LISTE!$A$2:$B$4,2,FALSE),0)</f>
        <v>0</v>
      </c>
      <c r="E76" s="71"/>
      <c r="F76" s="25"/>
      <c r="G76" s="25"/>
      <c r="H76" s="25"/>
      <c r="I76" s="26">
        <f>IFERROR(VLOOKUP(H76:H187,LISTE!$J$2:$K$16,2,FALSE),0)</f>
        <v>0</v>
      </c>
      <c r="J76" s="25"/>
      <c r="K76" s="73">
        <f>IFERROR(VLOOKUP(J76:J187,LISTE!$L$2:$M$7,2,FALSE),0)</f>
        <v>0</v>
      </c>
    </row>
    <row r="77" spans="1:11" x14ac:dyDescent="0.25">
      <c r="A77" s="25"/>
      <c r="B77" s="25"/>
      <c r="C77" s="25"/>
      <c r="D77" s="24">
        <f>IFERROR(VLOOKUP(C77:C188,LISTE!$A$2:$B$4,2,FALSE),0)</f>
        <v>0</v>
      </c>
      <c r="E77" s="71"/>
      <c r="F77" s="25"/>
      <c r="G77" s="25"/>
      <c r="H77" s="25"/>
      <c r="I77" s="26">
        <f>IFERROR(VLOOKUP(H77:H188,LISTE!$J$2:$K$16,2,FALSE),0)</f>
        <v>0</v>
      </c>
      <c r="J77" s="25"/>
      <c r="K77" s="73">
        <f>IFERROR(VLOOKUP(J77:J188,LISTE!$L$2:$M$7,2,FALSE),0)</f>
        <v>0</v>
      </c>
    </row>
    <row r="78" spans="1:11" x14ac:dyDescent="0.25">
      <c r="A78" s="25"/>
      <c r="B78" s="25"/>
      <c r="C78" s="25"/>
      <c r="D78" s="24">
        <f>IFERROR(VLOOKUP(C78:C189,LISTE!$A$2:$B$4,2,FALSE),0)</f>
        <v>0</v>
      </c>
      <c r="E78" s="71"/>
      <c r="F78" s="25"/>
      <c r="G78" s="25"/>
      <c r="H78" s="25"/>
      <c r="I78" s="26">
        <f>IFERROR(VLOOKUP(H78:H189,LISTE!$J$2:$K$16,2,FALSE),0)</f>
        <v>0</v>
      </c>
      <c r="J78" s="25"/>
      <c r="K78" s="73">
        <f>IFERROR(VLOOKUP(J78:J189,LISTE!$L$2:$M$7,2,FALSE),0)</f>
        <v>0</v>
      </c>
    </row>
    <row r="79" spans="1:11" x14ac:dyDescent="0.25">
      <c r="A79" s="25"/>
      <c r="B79" s="25"/>
      <c r="C79" s="25"/>
      <c r="D79" s="24">
        <f>IFERROR(VLOOKUP(C79:C190,LISTE!$A$2:$B$4,2,FALSE),0)</f>
        <v>0</v>
      </c>
      <c r="E79" s="71"/>
      <c r="F79" s="25"/>
      <c r="G79" s="25"/>
      <c r="H79" s="25"/>
      <c r="I79" s="26">
        <f>IFERROR(VLOOKUP(H79:H190,LISTE!$J$2:$K$16,2,FALSE),0)</f>
        <v>0</v>
      </c>
      <c r="J79" s="25"/>
      <c r="K79" s="73">
        <f>IFERROR(VLOOKUP(J79:J190,LISTE!$L$2:$M$7,2,FALSE),0)</f>
        <v>0</v>
      </c>
    </row>
    <row r="80" spans="1:11" x14ac:dyDescent="0.25">
      <c r="A80" s="25"/>
      <c r="B80" s="25"/>
      <c r="C80" s="25"/>
      <c r="D80" s="24">
        <f>IFERROR(VLOOKUP(C80:C191,LISTE!$A$2:$B$4,2,FALSE),0)</f>
        <v>0</v>
      </c>
      <c r="E80" s="71"/>
      <c r="F80" s="25"/>
      <c r="G80" s="25"/>
      <c r="H80" s="25"/>
      <c r="I80" s="26">
        <f>IFERROR(VLOOKUP(H80:H191,LISTE!$J$2:$K$16,2,FALSE),0)</f>
        <v>0</v>
      </c>
      <c r="J80" s="25"/>
      <c r="K80" s="73">
        <f>IFERROR(VLOOKUP(J80:J191,LISTE!$L$2:$M$7,2,FALSE),0)</f>
        <v>0</v>
      </c>
    </row>
    <row r="81" spans="1:11" x14ac:dyDescent="0.25">
      <c r="A81" s="25"/>
      <c r="B81" s="25"/>
      <c r="C81" s="25"/>
      <c r="D81" s="24">
        <f>IFERROR(VLOOKUP(C81:C192,LISTE!$A$2:$B$4,2,FALSE),0)</f>
        <v>0</v>
      </c>
      <c r="E81" s="71"/>
      <c r="F81" s="25"/>
      <c r="G81" s="25"/>
      <c r="H81" s="25"/>
      <c r="I81" s="26">
        <f>IFERROR(VLOOKUP(H81:H192,LISTE!$J$2:$K$16,2,FALSE),0)</f>
        <v>0</v>
      </c>
      <c r="J81" s="25"/>
      <c r="K81" s="73">
        <f>IFERROR(VLOOKUP(J81:J192,LISTE!$L$2:$M$7,2,FALSE),0)</f>
        <v>0</v>
      </c>
    </row>
    <row r="82" spans="1:11" x14ac:dyDescent="0.25">
      <c r="A82" s="25"/>
      <c r="B82" s="25"/>
      <c r="C82" s="25"/>
      <c r="D82" s="24">
        <f>IFERROR(VLOOKUP(C82:C193,LISTE!$A$2:$B$4,2,FALSE),0)</f>
        <v>0</v>
      </c>
      <c r="E82" s="71"/>
      <c r="F82" s="25"/>
      <c r="G82" s="25"/>
      <c r="H82" s="25"/>
      <c r="I82" s="26">
        <f>IFERROR(VLOOKUP(H82:H193,LISTE!$J$2:$K$16,2,FALSE),0)</f>
        <v>0</v>
      </c>
      <c r="J82" s="25"/>
      <c r="K82" s="73">
        <f>IFERROR(VLOOKUP(J82:J193,LISTE!$L$2:$M$7,2,FALSE),0)</f>
        <v>0</v>
      </c>
    </row>
    <row r="83" spans="1:11" x14ac:dyDescent="0.25">
      <c r="A83" s="25"/>
      <c r="B83" s="25"/>
      <c r="C83" s="25"/>
      <c r="D83" s="24">
        <f>IFERROR(VLOOKUP(C83:C194,LISTE!$A$2:$B$4,2,FALSE),0)</f>
        <v>0</v>
      </c>
      <c r="E83" s="71"/>
      <c r="F83" s="25"/>
      <c r="G83" s="25"/>
      <c r="H83" s="25"/>
      <c r="I83" s="26">
        <f>IFERROR(VLOOKUP(H83:H194,LISTE!$J$2:$K$16,2,FALSE),0)</f>
        <v>0</v>
      </c>
      <c r="J83" s="25"/>
      <c r="K83" s="73">
        <f>IFERROR(VLOOKUP(J83:J194,LISTE!$L$2:$M$7,2,FALSE),0)</f>
        <v>0</v>
      </c>
    </row>
    <row r="84" spans="1:11" x14ac:dyDescent="0.25">
      <c r="A84" s="25"/>
      <c r="B84" s="25"/>
      <c r="C84" s="25"/>
      <c r="D84" s="24">
        <f>IFERROR(VLOOKUP(C84:C195,LISTE!$A$2:$B$4,2,FALSE),0)</f>
        <v>0</v>
      </c>
      <c r="E84" s="71"/>
      <c r="F84" s="25"/>
      <c r="G84" s="25"/>
      <c r="H84" s="25"/>
      <c r="I84" s="26">
        <f>IFERROR(VLOOKUP(H84:H195,LISTE!$J$2:$K$16,2,FALSE),0)</f>
        <v>0</v>
      </c>
      <c r="J84" s="25"/>
      <c r="K84" s="73">
        <f>IFERROR(VLOOKUP(J84:J195,LISTE!$L$2:$M$7,2,FALSE),0)</f>
        <v>0</v>
      </c>
    </row>
    <row r="85" spans="1:11" x14ac:dyDescent="0.25">
      <c r="A85" s="25"/>
      <c r="B85" s="25"/>
      <c r="C85" s="25"/>
      <c r="D85" s="24">
        <f>IFERROR(VLOOKUP(C85:C196,LISTE!$A$2:$B$4,2,FALSE),0)</f>
        <v>0</v>
      </c>
      <c r="E85" s="71"/>
      <c r="F85" s="25"/>
      <c r="G85" s="25"/>
      <c r="H85" s="25"/>
      <c r="I85" s="26">
        <f>IFERROR(VLOOKUP(H85:H196,LISTE!$J$2:$K$16,2,FALSE),0)</f>
        <v>0</v>
      </c>
      <c r="J85" s="25"/>
      <c r="K85" s="73">
        <f>IFERROR(VLOOKUP(J85:J196,LISTE!$L$2:$M$7,2,FALSE),0)</f>
        <v>0</v>
      </c>
    </row>
    <row r="86" spans="1:11" x14ac:dyDescent="0.25">
      <c r="A86" s="25"/>
      <c r="B86" s="25"/>
      <c r="C86" s="25"/>
      <c r="D86" s="24">
        <f>IFERROR(VLOOKUP(C86:C197,LISTE!$A$2:$B$4,2,FALSE),0)</f>
        <v>0</v>
      </c>
      <c r="E86" s="71"/>
      <c r="F86" s="25"/>
      <c r="G86" s="25"/>
      <c r="H86" s="25"/>
      <c r="I86" s="26">
        <f>IFERROR(VLOOKUP(H86:H197,LISTE!$J$2:$K$16,2,FALSE),0)</f>
        <v>0</v>
      </c>
      <c r="J86" s="25"/>
      <c r="K86" s="73">
        <f>IFERROR(VLOOKUP(J86:J197,LISTE!$L$2:$M$7,2,FALSE),0)</f>
        <v>0</v>
      </c>
    </row>
    <row r="87" spans="1:11" x14ac:dyDescent="0.25">
      <c r="A87" s="25"/>
      <c r="B87" s="25"/>
      <c r="C87" s="25"/>
      <c r="D87" s="24">
        <f>IFERROR(VLOOKUP(C87:C198,LISTE!$A$2:$B$4,2,FALSE),0)</f>
        <v>0</v>
      </c>
      <c r="E87" s="71"/>
      <c r="F87" s="25"/>
      <c r="G87" s="25"/>
      <c r="H87" s="25"/>
      <c r="I87" s="26">
        <f>IFERROR(VLOOKUP(H87:H198,LISTE!$J$2:$K$16,2,FALSE),0)</f>
        <v>0</v>
      </c>
      <c r="J87" s="25"/>
      <c r="K87" s="73">
        <f>IFERROR(VLOOKUP(J87:J198,LISTE!$L$2:$M$7,2,FALSE),0)</f>
        <v>0</v>
      </c>
    </row>
    <row r="88" spans="1:11" x14ac:dyDescent="0.25">
      <c r="A88" s="25"/>
      <c r="B88" s="25"/>
      <c r="C88" s="25"/>
      <c r="D88" s="24">
        <f>IFERROR(VLOOKUP(C88:C199,LISTE!$A$2:$B$4,2,FALSE),0)</f>
        <v>0</v>
      </c>
      <c r="E88" s="71"/>
      <c r="F88" s="25"/>
      <c r="G88" s="25"/>
      <c r="H88" s="25"/>
      <c r="I88" s="26">
        <f>IFERROR(VLOOKUP(H88:H199,LISTE!$J$2:$K$16,2,FALSE),0)</f>
        <v>0</v>
      </c>
      <c r="J88" s="25"/>
      <c r="K88" s="73">
        <f>IFERROR(VLOOKUP(J88:J199,LISTE!$L$2:$M$7,2,FALSE),0)</f>
        <v>0</v>
      </c>
    </row>
    <row r="89" spans="1:11" x14ac:dyDescent="0.25">
      <c r="A89" s="25"/>
      <c r="B89" s="25"/>
      <c r="C89" s="25"/>
      <c r="D89" s="24">
        <f>IFERROR(VLOOKUP(C89:C200,LISTE!$A$2:$B$4,2,FALSE),0)</f>
        <v>0</v>
      </c>
      <c r="E89" s="71"/>
      <c r="F89" s="25"/>
      <c r="G89" s="25"/>
      <c r="H89" s="25"/>
      <c r="I89" s="26">
        <f>IFERROR(VLOOKUP(H89:H200,LISTE!$J$2:$K$16,2,FALSE),0)</f>
        <v>0</v>
      </c>
      <c r="J89" s="25"/>
      <c r="K89" s="73">
        <f>IFERROR(VLOOKUP(J89:J200,LISTE!$L$2:$M$7,2,FALSE),0)</f>
        <v>0</v>
      </c>
    </row>
    <row r="90" spans="1:11" x14ac:dyDescent="0.25">
      <c r="A90" s="25"/>
      <c r="B90" s="25"/>
      <c r="C90" s="25"/>
      <c r="D90" s="24">
        <f>IFERROR(VLOOKUP(C90:C201,LISTE!$A$2:$B$4,2,FALSE),0)</f>
        <v>0</v>
      </c>
      <c r="E90" s="71"/>
      <c r="F90" s="25"/>
      <c r="G90" s="25"/>
      <c r="H90" s="25"/>
      <c r="I90" s="26">
        <f>IFERROR(VLOOKUP(H90:H201,LISTE!$J$2:$K$16,2,FALSE),0)</f>
        <v>0</v>
      </c>
      <c r="J90" s="25"/>
      <c r="K90" s="73">
        <f>IFERROR(VLOOKUP(J90:J201,LISTE!$L$2:$M$7,2,FALSE),0)</f>
        <v>0</v>
      </c>
    </row>
    <row r="91" spans="1:11" x14ac:dyDescent="0.25">
      <c r="A91" s="25"/>
      <c r="B91" s="25"/>
      <c r="C91" s="25"/>
      <c r="D91" s="24">
        <f>IFERROR(VLOOKUP(C91:C202,LISTE!$A$2:$B$4,2,FALSE),0)</f>
        <v>0</v>
      </c>
      <c r="E91" s="71"/>
      <c r="F91" s="25"/>
      <c r="G91" s="25"/>
      <c r="H91" s="25"/>
      <c r="I91" s="26">
        <f>IFERROR(VLOOKUP(H91:H202,LISTE!$J$2:$K$16,2,FALSE),0)</f>
        <v>0</v>
      </c>
      <c r="J91" s="25"/>
      <c r="K91" s="73">
        <f>IFERROR(VLOOKUP(J91:J202,LISTE!$L$2:$M$7,2,FALSE),0)</f>
        <v>0</v>
      </c>
    </row>
    <row r="92" spans="1:11" x14ac:dyDescent="0.25">
      <c r="A92" s="25"/>
      <c r="B92" s="25"/>
      <c r="C92" s="25"/>
      <c r="D92" s="24">
        <f>IFERROR(VLOOKUP(C92:C203,LISTE!$A$2:$B$4,2,FALSE),0)</f>
        <v>0</v>
      </c>
      <c r="E92" s="71"/>
      <c r="F92" s="25"/>
      <c r="G92" s="25"/>
      <c r="H92" s="25"/>
      <c r="I92" s="26">
        <f>IFERROR(VLOOKUP(H92:H203,LISTE!$J$2:$K$16,2,FALSE),0)</f>
        <v>0</v>
      </c>
      <c r="J92" s="25"/>
      <c r="K92" s="73">
        <f>IFERROR(VLOOKUP(J92:J203,LISTE!$L$2:$M$7,2,FALSE),0)</f>
        <v>0</v>
      </c>
    </row>
    <row r="93" spans="1:11" x14ac:dyDescent="0.25">
      <c r="A93" s="25"/>
      <c r="B93" s="25"/>
      <c r="C93" s="25"/>
      <c r="D93" s="24">
        <f>IFERROR(VLOOKUP(C93:C204,LISTE!$A$2:$B$4,2,FALSE),0)</f>
        <v>0</v>
      </c>
      <c r="E93" s="71"/>
      <c r="F93" s="25"/>
      <c r="G93" s="25"/>
      <c r="H93" s="25"/>
      <c r="I93" s="26">
        <f>IFERROR(VLOOKUP(H93:H204,LISTE!$J$2:$K$16,2,FALSE),0)</f>
        <v>0</v>
      </c>
      <c r="J93" s="25"/>
      <c r="K93" s="73">
        <f>IFERROR(VLOOKUP(J93:J204,LISTE!$L$2:$M$7,2,FALSE),0)</f>
        <v>0</v>
      </c>
    </row>
    <row r="94" spans="1:11" x14ac:dyDescent="0.25">
      <c r="A94" s="25"/>
      <c r="B94" s="25"/>
      <c r="C94" s="25"/>
      <c r="D94" s="24">
        <f>IFERROR(VLOOKUP(C94:C205,LISTE!$A$2:$B$4,2,FALSE),0)</f>
        <v>0</v>
      </c>
      <c r="E94" s="71"/>
      <c r="F94" s="25"/>
      <c r="G94" s="25"/>
      <c r="H94" s="25"/>
      <c r="I94" s="26">
        <f>IFERROR(VLOOKUP(H94:H205,LISTE!$J$2:$K$16,2,FALSE),0)</f>
        <v>0</v>
      </c>
      <c r="J94" s="25"/>
      <c r="K94" s="73">
        <f>IFERROR(VLOOKUP(J94:J205,LISTE!$L$2:$M$7,2,FALSE),0)</f>
        <v>0</v>
      </c>
    </row>
    <row r="95" spans="1:11" x14ac:dyDescent="0.25">
      <c r="A95" s="25"/>
      <c r="B95" s="25"/>
      <c r="C95" s="25"/>
      <c r="D95" s="24">
        <f>IFERROR(VLOOKUP(C95:C206,LISTE!$A$2:$B$4,2,FALSE),0)</f>
        <v>0</v>
      </c>
      <c r="E95" s="71"/>
      <c r="F95" s="25"/>
      <c r="G95" s="25"/>
      <c r="H95" s="25"/>
      <c r="I95" s="26">
        <f>IFERROR(VLOOKUP(H95:H206,LISTE!$J$2:$K$16,2,FALSE),0)</f>
        <v>0</v>
      </c>
      <c r="J95" s="25"/>
      <c r="K95" s="73">
        <f>IFERROR(VLOOKUP(J95:J206,LISTE!$L$2:$M$7,2,FALSE),0)</f>
        <v>0</v>
      </c>
    </row>
    <row r="96" spans="1:11" x14ac:dyDescent="0.25">
      <c r="A96" s="25"/>
      <c r="B96" s="25"/>
      <c r="C96" s="25"/>
      <c r="D96" s="24">
        <f>IFERROR(VLOOKUP(C96:C207,LISTE!$A$2:$B$4,2,FALSE),0)</f>
        <v>0</v>
      </c>
      <c r="E96" s="71"/>
      <c r="F96" s="25"/>
      <c r="G96" s="25"/>
      <c r="H96" s="25"/>
      <c r="I96" s="26">
        <f>IFERROR(VLOOKUP(H96:H207,LISTE!$J$2:$K$16,2,FALSE),0)</f>
        <v>0</v>
      </c>
      <c r="J96" s="25"/>
      <c r="K96" s="73">
        <f>IFERROR(VLOOKUP(J96:J207,LISTE!$L$2:$M$7,2,FALSE),0)</f>
        <v>0</v>
      </c>
    </row>
    <row r="97" spans="1:11" x14ac:dyDescent="0.25">
      <c r="A97" s="25"/>
      <c r="B97" s="25"/>
      <c r="C97" s="25"/>
      <c r="D97" s="24">
        <f>IFERROR(VLOOKUP(C97:C208,LISTE!$A$2:$B$4,2,FALSE),0)</f>
        <v>0</v>
      </c>
      <c r="E97" s="71"/>
      <c r="F97" s="25"/>
      <c r="G97" s="25"/>
      <c r="H97" s="25"/>
      <c r="I97" s="26">
        <f>IFERROR(VLOOKUP(H97:H208,LISTE!$J$2:$K$16,2,FALSE),0)</f>
        <v>0</v>
      </c>
      <c r="J97" s="25"/>
      <c r="K97" s="73">
        <f>IFERROR(VLOOKUP(J97:J208,LISTE!$L$2:$M$7,2,FALSE),0)</f>
        <v>0</v>
      </c>
    </row>
    <row r="98" spans="1:11" x14ac:dyDescent="0.25">
      <c r="A98" s="25"/>
      <c r="B98" s="25"/>
      <c r="C98" s="25"/>
      <c r="D98" s="24">
        <f>IFERROR(VLOOKUP(C98:C209,LISTE!$A$2:$B$4,2,FALSE),0)</f>
        <v>0</v>
      </c>
      <c r="E98" s="71"/>
      <c r="F98" s="25"/>
      <c r="G98" s="25"/>
      <c r="H98" s="25"/>
      <c r="I98" s="26">
        <f>IFERROR(VLOOKUP(H98:H209,LISTE!$J$2:$K$16,2,FALSE),0)</f>
        <v>0</v>
      </c>
      <c r="J98" s="25"/>
      <c r="K98" s="73">
        <f>IFERROR(VLOOKUP(J98:J209,LISTE!$L$2:$M$7,2,FALSE),0)</f>
        <v>0</v>
      </c>
    </row>
    <row r="99" spans="1:11" x14ac:dyDescent="0.25">
      <c r="A99" s="25"/>
      <c r="B99" s="25"/>
      <c r="C99" s="25"/>
      <c r="D99" s="24">
        <f>IFERROR(VLOOKUP(C99:C210,LISTE!$A$2:$B$4,2,FALSE),0)</f>
        <v>0</v>
      </c>
      <c r="E99" s="71"/>
      <c r="F99" s="25"/>
      <c r="G99" s="25"/>
      <c r="H99" s="25"/>
      <c r="I99" s="26">
        <f>IFERROR(VLOOKUP(H99:H210,LISTE!$J$2:$K$16,2,FALSE),0)</f>
        <v>0</v>
      </c>
      <c r="J99" s="25"/>
      <c r="K99" s="73">
        <f>IFERROR(VLOOKUP(J99:J210,LISTE!$L$2:$M$7,2,FALSE),0)</f>
        <v>0</v>
      </c>
    </row>
    <row r="100" spans="1:11" x14ac:dyDescent="0.25">
      <c r="A100" s="25"/>
      <c r="B100" s="25"/>
      <c r="C100" s="25"/>
      <c r="D100" s="24">
        <f>IFERROR(VLOOKUP(C100:C211,LISTE!$A$2:$B$4,2,FALSE),0)</f>
        <v>0</v>
      </c>
      <c r="E100" s="71"/>
      <c r="F100" s="25"/>
      <c r="G100" s="25"/>
      <c r="H100" s="25"/>
      <c r="I100" s="26">
        <f>IFERROR(VLOOKUP(H100:H211,LISTE!$J$2:$K$16,2,FALSE),0)</f>
        <v>0</v>
      </c>
      <c r="J100" s="25"/>
      <c r="K100" s="73">
        <f>IFERROR(VLOOKUP(J100:J211,LISTE!$L$2:$M$7,2,FALSE),0)</f>
        <v>0</v>
      </c>
    </row>
    <row r="101" spans="1:11" x14ac:dyDescent="0.25">
      <c r="A101" s="25"/>
      <c r="B101" s="25"/>
      <c r="C101" s="25"/>
      <c r="D101" s="24">
        <f>IFERROR(VLOOKUP(C101:C212,LISTE!$A$2:$B$4,2,FALSE),0)</f>
        <v>0</v>
      </c>
      <c r="E101" s="71"/>
      <c r="F101" s="25"/>
      <c r="G101" s="25"/>
      <c r="H101" s="25"/>
      <c r="I101" s="26">
        <f>IFERROR(VLOOKUP(H101:H212,LISTE!$J$2:$K$16,2,FALSE),0)</f>
        <v>0</v>
      </c>
      <c r="J101" s="25"/>
      <c r="K101" s="73">
        <f>IFERROR(VLOOKUP(J101:J212,LISTE!$L$2:$M$7,2,FALSE),0)</f>
        <v>0</v>
      </c>
    </row>
    <row r="102" spans="1:11" x14ac:dyDescent="0.25">
      <c r="A102" s="25"/>
      <c r="B102" s="25"/>
      <c r="C102" s="25"/>
      <c r="D102" s="24">
        <f>IFERROR(VLOOKUP(C102:C213,LISTE!$A$2:$B$4,2,FALSE),0)</f>
        <v>0</v>
      </c>
      <c r="E102" s="71"/>
      <c r="F102" s="25"/>
      <c r="G102" s="25"/>
      <c r="H102" s="25"/>
      <c r="I102" s="26">
        <f>IFERROR(VLOOKUP(H102:H213,LISTE!$J$2:$K$16,2,FALSE),0)</f>
        <v>0</v>
      </c>
      <c r="J102" s="25"/>
      <c r="K102" s="73">
        <f>IFERROR(VLOOKUP(J102:J213,LISTE!$L$2:$M$7,2,FALSE),0)</f>
        <v>0</v>
      </c>
    </row>
    <row r="103" spans="1:11" x14ac:dyDescent="0.25">
      <c r="A103" s="25"/>
      <c r="B103" s="25"/>
      <c r="C103" s="25"/>
      <c r="D103" s="24">
        <f>IFERROR(VLOOKUP(C103:C214,LISTE!$A$2:$B$4,2,FALSE),0)</f>
        <v>0</v>
      </c>
      <c r="E103" s="71"/>
      <c r="F103" s="25"/>
      <c r="G103" s="25"/>
      <c r="H103" s="25"/>
      <c r="I103" s="26">
        <f>IFERROR(VLOOKUP(H103:H214,LISTE!$J$2:$K$16,2,FALSE),0)</f>
        <v>0</v>
      </c>
      <c r="J103" s="25"/>
      <c r="K103" s="73">
        <f>IFERROR(VLOOKUP(J103:J214,LISTE!$L$2:$M$7,2,FALSE),0)</f>
        <v>0</v>
      </c>
    </row>
    <row r="104" spans="1:11" x14ac:dyDescent="0.25">
      <c r="A104" s="25"/>
      <c r="B104" s="25"/>
      <c r="C104" s="25"/>
      <c r="D104" s="24">
        <f>IFERROR(VLOOKUP(C104:C215,LISTE!$A$2:$B$4,2,FALSE),0)</f>
        <v>0</v>
      </c>
      <c r="E104" s="71"/>
      <c r="F104" s="25"/>
      <c r="G104" s="25"/>
      <c r="H104" s="25"/>
      <c r="I104" s="26">
        <f>IFERROR(VLOOKUP(H104:H215,LISTE!$J$2:$K$16,2,FALSE),0)</f>
        <v>0</v>
      </c>
      <c r="J104" s="25"/>
      <c r="K104" s="73">
        <f>IFERROR(VLOOKUP(J104:J215,LISTE!$L$2:$M$7,2,FALSE),0)</f>
        <v>0</v>
      </c>
    </row>
    <row r="105" spans="1:11" x14ac:dyDescent="0.25">
      <c r="A105" s="25"/>
      <c r="B105" s="25"/>
      <c r="C105" s="25"/>
      <c r="D105" s="24">
        <f>IFERROR(VLOOKUP(C105:C216,LISTE!$A$2:$B$4,2,FALSE),0)</f>
        <v>0</v>
      </c>
      <c r="E105" s="71"/>
      <c r="F105" s="25"/>
      <c r="G105" s="25"/>
      <c r="H105" s="25"/>
      <c r="I105" s="26">
        <f>IFERROR(VLOOKUP(H105:H216,LISTE!$J$2:$K$16,2,FALSE),0)</f>
        <v>0</v>
      </c>
      <c r="J105" s="25"/>
      <c r="K105" s="73">
        <f>IFERROR(VLOOKUP(J105:J216,LISTE!$L$2:$M$7,2,FALSE),0)</f>
        <v>0</v>
      </c>
    </row>
    <row r="106" spans="1:11" x14ac:dyDescent="0.25">
      <c r="A106" s="25"/>
      <c r="B106" s="25"/>
      <c r="C106" s="25"/>
      <c r="D106" s="24">
        <f>IFERROR(VLOOKUP(C106:C217,LISTE!$A$2:$B$4,2,FALSE),0)</f>
        <v>0</v>
      </c>
      <c r="E106" s="71"/>
      <c r="F106" s="25"/>
      <c r="G106" s="25"/>
      <c r="H106" s="25"/>
      <c r="I106" s="26">
        <f>IFERROR(VLOOKUP(H106:H217,LISTE!$J$2:$K$16,2,FALSE),0)</f>
        <v>0</v>
      </c>
      <c r="J106" s="25"/>
      <c r="K106" s="73">
        <f>IFERROR(VLOOKUP(J106:J217,LISTE!$L$2:$M$7,2,FALSE),0)</f>
        <v>0</v>
      </c>
    </row>
    <row r="107" spans="1:11" x14ac:dyDescent="0.25">
      <c r="A107" s="25"/>
      <c r="B107" s="25"/>
      <c r="C107" s="25"/>
      <c r="D107" s="24">
        <f>IFERROR(VLOOKUP(C107:C218,LISTE!$A$2:$B$4,2,FALSE),0)</f>
        <v>0</v>
      </c>
      <c r="E107" s="71"/>
      <c r="F107" s="25"/>
      <c r="G107" s="25"/>
      <c r="H107" s="25"/>
      <c r="I107" s="26">
        <f>IFERROR(VLOOKUP(H107:H218,LISTE!$J$2:$K$16,2,FALSE),0)</f>
        <v>0</v>
      </c>
      <c r="J107" s="25"/>
      <c r="K107" s="73">
        <f>IFERROR(VLOOKUP(J107:J218,LISTE!$L$2:$M$7,2,FALSE),0)</f>
        <v>0</v>
      </c>
    </row>
    <row r="108" spans="1:11" x14ac:dyDescent="0.25">
      <c r="A108" s="25"/>
      <c r="B108" s="25"/>
      <c r="C108" s="25"/>
      <c r="D108" s="24">
        <f>IFERROR(VLOOKUP(C108:C219,LISTE!$A$2:$B$4,2,FALSE),0)</f>
        <v>0</v>
      </c>
      <c r="E108" s="71"/>
      <c r="F108" s="25"/>
      <c r="G108" s="25"/>
      <c r="H108" s="25"/>
      <c r="I108" s="26">
        <f>IFERROR(VLOOKUP(H108:H219,LISTE!$J$2:$K$16,2,FALSE),0)</f>
        <v>0</v>
      </c>
      <c r="J108" s="25"/>
      <c r="K108" s="73">
        <f>IFERROR(VLOOKUP(J108:J219,LISTE!$L$2:$M$7,2,FALSE),0)</f>
        <v>0</v>
      </c>
    </row>
    <row r="109" spans="1:11" x14ac:dyDescent="0.25">
      <c r="A109" s="25"/>
      <c r="B109" s="25"/>
      <c r="C109" s="25"/>
      <c r="D109" s="24">
        <f>IFERROR(VLOOKUP(C109:C220,LISTE!$A$2:$B$4,2,FALSE),0)</f>
        <v>0</v>
      </c>
      <c r="E109" s="71"/>
      <c r="F109" s="25"/>
      <c r="G109" s="25"/>
      <c r="H109" s="25"/>
      <c r="I109" s="26">
        <f>IFERROR(VLOOKUP(H109:H220,LISTE!$J$2:$K$16,2,FALSE),0)</f>
        <v>0</v>
      </c>
      <c r="J109" s="25"/>
      <c r="K109" s="73">
        <f>IFERROR(VLOOKUP(J109:J220,LISTE!$L$2:$M$7,2,FALSE),0)</f>
        <v>0</v>
      </c>
    </row>
    <row r="110" spans="1:11" x14ac:dyDescent="0.25">
      <c r="A110" s="25"/>
      <c r="B110" s="25"/>
      <c r="C110" s="25"/>
      <c r="D110" s="24">
        <f>IFERROR(VLOOKUP(C110:C221,LISTE!$A$2:$B$4,2,FALSE),0)</f>
        <v>0</v>
      </c>
      <c r="E110" s="71"/>
      <c r="F110" s="25"/>
      <c r="G110" s="25"/>
      <c r="H110" s="25"/>
      <c r="I110" s="26">
        <f>IFERROR(VLOOKUP(H110:H221,LISTE!$J$2:$K$16,2,FALSE),0)</f>
        <v>0</v>
      </c>
      <c r="J110" s="25"/>
      <c r="K110" s="73">
        <f>IFERROR(VLOOKUP(J110:J221,LISTE!$L$2:$M$7,2,FALSE),0)</f>
        <v>0</v>
      </c>
    </row>
    <row r="111" spans="1:11" x14ac:dyDescent="0.25">
      <c r="A111" s="25"/>
      <c r="B111" s="25"/>
      <c r="C111" s="25"/>
      <c r="D111" s="24">
        <f>IFERROR(VLOOKUP(C111:C222,LISTE!$A$2:$B$4,2,FALSE),0)</f>
        <v>0</v>
      </c>
      <c r="E111" s="71"/>
      <c r="F111" s="25"/>
      <c r="G111" s="25"/>
      <c r="H111" s="25"/>
      <c r="I111" s="26">
        <f>IFERROR(VLOOKUP(H111:H222,LISTE!$J$2:$K$16,2,FALSE),0)</f>
        <v>0</v>
      </c>
      <c r="J111" s="25"/>
      <c r="K111" s="73">
        <f>IFERROR(VLOOKUP(J111:J222,LISTE!$L$2:$M$7,2,FALSE),0)</f>
        <v>0</v>
      </c>
    </row>
    <row r="112" spans="1:11" x14ac:dyDescent="0.25">
      <c r="A112" s="25"/>
      <c r="B112" s="25"/>
      <c r="C112" s="25"/>
      <c r="D112" s="24">
        <f>IFERROR(VLOOKUP(C112:C223,LISTE!$A$2:$B$4,2,FALSE),0)</f>
        <v>0</v>
      </c>
      <c r="E112" s="71"/>
      <c r="F112" s="25"/>
      <c r="G112" s="25"/>
      <c r="H112" s="25"/>
      <c r="I112" s="26">
        <f>IFERROR(VLOOKUP(H112:H223,LISTE!$J$2:$K$16,2,FALSE),0)</f>
        <v>0</v>
      </c>
      <c r="J112" s="25"/>
      <c r="K112" s="73">
        <f>IFERROR(VLOOKUP(J112:J223,LISTE!$L$2:$M$7,2,FALSE),0)</f>
        <v>0</v>
      </c>
    </row>
    <row r="113" spans="1:11" x14ac:dyDescent="0.25">
      <c r="A113" s="25"/>
      <c r="B113" s="25"/>
      <c r="C113" s="25"/>
      <c r="D113" s="24">
        <f>IFERROR(VLOOKUP(C113:C224,LISTE!$A$2:$B$4,2,FALSE),0)</f>
        <v>0</v>
      </c>
      <c r="E113" s="71"/>
      <c r="F113" s="25"/>
      <c r="G113" s="25"/>
      <c r="H113" s="25"/>
      <c r="I113" s="26">
        <f>IFERROR(VLOOKUP(H113:H224,LISTE!$J$2:$K$16,2,FALSE),0)</f>
        <v>0</v>
      </c>
      <c r="J113" s="25"/>
      <c r="K113" s="73">
        <f>IFERROR(VLOOKUP(J113:J224,LISTE!$L$2:$M$7,2,FALSE),0)</f>
        <v>0</v>
      </c>
    </row>
    <row r="114" spans="1:11" x14ac:dyDescent="0.25">
      <c r="A114" s="25"/>
      <c r="B114" s="25"/>
      <c r="C114" s="25"/>
      <c r="D114" s="24">
        <f>IFERROR(VLOOKUP(C114:C225,LISTE!$A$2:$B$4,2,FALSE),0)</f>
        <v>0</v>
      </c>
      <c r="E114" s="71"/>
      <c r="F114" s="25"/>
      <c r="G114" s="25"/>
      <c r="H114" s="25"/>
      <c r="I114" s="26">
        <f>IFERROR(VLOOKUP(H114:H225,LISTE!$J$2:$K$16,2,FALSE),0)</f>
        <v>0</v>
      </c>
      <c r="J114" s="25"/>
      <c r="K114" s="73">
        <f>IFERROR(VLOOKUP(J114:J225,LISTE!$L$2:$M$7,2,FALSE),0)</f>
        <v>0</v>
      </c>
    </row>
    <row r="115" spans="1:11" x14ac:dyDescent="0.25">
      <c r="A115" s="25"/>
      <c r="B115" s="25"/>
      <c r="C115" s="25"/>
      <c r="D115" s="24">
        <f>IFERROR(VLOOKUP(C115:C226,LISTE!$A$2:$B$4,2,FALSE),0)</f>
        <v>0</v>
      </c>
      <c r="E115" s="71"/>
      <c r="F115" s="25"/>
      <c r="G115" s="25"/>
      <c r="H115" s="25"/>
      <c r="I115" s="26">
        <f>IFERROR(VLOOKUP(H115:H226,LISTE!$J$2:$K$16,2,FALSE),0)</f>
        <v>0</v>
      </c>
      <c r="J115" s="25"/>
      <c r="K115" s="73">
        <f>IFERROR(VLOOKUP(J115:J226,LISTE!$L$2:$M$7,2,FALSE),0)</f>
        <v>0</v>
      </c>
    </row>
    <row r="116" spans="1:11" x14ac:dyDescent="0.25">
      <c r="A116" s="25"/>
      <c r="B116" s="25"/>
      <c r="C116" s="25"/>
      <c r="D116" s="24">
        <f>IFERROR(VLOOKUP(C116:C227,LISTE!$A$2:$B$4,2,FALSE),0)</f>
        <v>0</v>
      </c>
      <c r="E116" s="71"/>
      <c r="F116" s="25"/>
      <c r="G116" s="25"/>
      <c r="H116" s="25"/>
      <c r="I116" s="26">
        <f>IFERROR(VLOOKUP(H116:H227,LISTE!$J$2:$K$16,2,FALSE),0)</f>
        <v>0</v>
      </c>
      <c r="J116" s="25"/>
      <c r="K116" s="73">
        <f>IFERROR(VLOOKUP(J116:J227,LISTE!$L$2:$M$7,2,FALSE),0)</f>
        <v>0</v>
      </c>
    </row>
    <row r="117" spans="1:11" x14ac:dyDescent="0.25">
      <c r="A117" s="25"/>
      <c r="B117" s="25"/>
      <c r="C117" s="25"/>
      <c r="D117" s="24">
        <f>IFERROR(VLOOKUP(C117:C228,LISTE!$A$2:$B$4,2,FALSE),0)</f>
        <v>0</v>
      </c>
      <c r="E117" s="71"/>
      <c r="F117" s="25"/>
      <c r="G117" s="25"/>
      <c r="H117" s="25"/>
      <c r="I117" s="26">
        <f>IFERROR(VLOOKUP(H117:H228,LISTE!$J$2:$K$16,2,FALSE),0)</f>
        <v>0</v>
      </c>
      <c r="J117" s="25"/>
      <c r="K117" s="73">
        <f>IFERROR(VLOOKUP(J117:J228,LISTE!$L$2:$M$7,2,FALSE),0)</f>
        <v>0</v>
      </c>
    </row>
    <row r="118" spans="1:11" x14ac:dyDescent="0.25">
      <c r="A118" s="25"/>
      <c r="B118" s="25"/>
      <c r="C118" s="25"/>
      <c r="D118" s="24">
        <f>IFERROR(VLOOKUP(C118:C229,LISTE!$A$2:$B$4,2,FALSE),0)</f>
        <v>0</v>
      </c>
      <c r="E118" s="71"/>
      <c r="F118" s="25"/>
      <c r="G118" s="25"/>
      <c r="H118" s="25"/>
      <c r="I118" s="26">
        <f>IFERROR(VLOOKUP(H118:H229,LISTE!$J$2:$K$16,2,FALSE),0)</f>
        <v>0</v>
      </c>
      <c r="J118" s="25"/>
      <c r="K118" s="73">
        <f>IFERROR(VLOOKUP(J118:J229,LISTE!$L$2:$M$7,2,FALSE),0)</f>
        <v>0</v>
      </c>
    </row>
    <row r="119" spans="1:11" x14ac:dyDescent="0.25">
      <c r="A119" s="25"/>
      <c r="B119" s="25"/>
      <c r="C119" s="25"/>
      <c r="D119" s="24">
        <f>IFERROR(VLOOKUP(C119:C230,LISTE!$A$2:$B$4,2,FALSE),0)</f>
        <v>0</v>
      </c>
      <c r="E119" s="71"/>
      <c r="F119" s="25"/>
      <c r="G119" s="25"/>
      <c r="H119" s="25"/>
      <c r="I119" s="26">
        <f>IFERROR(VLOOKUP(H119:H230,LISTE!$J$2:$K$16,2,FALSE),0)</f>
        <v>0</v>
      </c>
      <c r="J119" s="25"/>
      <c r="K119" s="73">
        <f>IFERROR(VLOOKUP(J119:J230,LISTE!$L$2:$M$7,2,FALSE),0)</f>
        <v>0</v>
      </c>
    </row>
    <row r="120" spans="1:11" x14ac:dyDescent="0.25">
      <c r="A120" s="25"/>
      <c r="B120" s="25"/>
      <c r="C120" s="25"/>
      <c r="D120" s="24">
        <f>IFERROR(VLOOKUP(C120:C231,LISTE!$A$2:$B$4,2,FALSE),0)</f>
        <v>0</v>
      </c>
      <c r="E120" s="71"/>
      <c r="F120" s="25"/>
      <c r="G120" s="25"/>
      <c r="H120" s="25"/>
      <c r="I120" s="26">
        <f>IFERROR(VLOOKUP(H120:H231,LISTE!$J$2:$K$16,2,FALSE),0)</f>
        <v>0</v>
      </c>
      <c r="J120" s="25"/>
      <c r="K120" s="73">
        <f>IFERROR(VLOOKUP(J120:J231,LISTE!$L$2:$M$7,2,FALSE),0)</f>
        <v>0</v>
      </c>
    </row>
    <row r="121" spans="1:11" x14ac:dyDescent="0.25">
      <c r="A121" s="25"/>
      <c r="B121" s="25"/>
      <c r="C121" s="25"/>
      <c r="D121" s="24">
        <f>IFERROR(VLOOKUP(C121:C232,LISTE!$A$2:$B$4,2,FALSE),0)</f>
        <v>0</v>
      </c>
      <c r="E121" s="71"/>
      <c r="F121" s="25"/>
      <c r="G121" s="25"/>
      <c r="H121" s="25"/>
      <c r="I121" s="26">
        <f>IFERROR(VLOOKUP(H121:H232,LISTE!$J$2:$K$16,2,FALSE),0)</f>
        <v>0</v>
      </c>
      <c r="J121" s="25"/>
      <c r="K121" s="73">
        <f>IFERROR(VLOOKUP(J121:J232,LISTE!$L$2:$M$7,2,FALSE),0)</f>
        <v>0</v>
      </c>
    </row>
    <row r="122" spans="1:11" x14ac:dyDescent="0.25">
      <c r="A122" s="25"/>
      <c r="B122" s="25"/>
      <c r="C122" s="25"/>
      <c r="D122" s="24">
        <f>IFERROR(VLOOKUP(C122:C233,LISTE!$A$2:$B$4,2,FALSE),0)</f>
        <v>0</v>
      </c>
      <c r="E122" s="71"/>
      <c r="F122" s="25"/>
      <c r="G122" s="25"/>
      <c r="H122" s="25"/>
      <c r="I122" s="26">
        <f>IFERROR(VLOOKUP(H122:H233,LISTE!$J$2:$K$16,2,FALSE),0)</f>
        <v>0</v>
      </c>
      <c r="J122" s="25"/>
      <c r="K122" s="73">
        <f>IFERROR(VLOOKUP(J122:J233,LISTE!$L$2:$M$7,2,FALSE),0)</f>
        <v>0</v>
      </c>
    </row>
    <row r="123" spans="1:11" x14ac:dyDescent="0.25">
      <c r="A123" s="25"/>
      <c r="B123" s="25"/>
      <c r="C123" s="25"/>
      <c r="D123" s="24">
        <f>IFERROR(VLOOKUP(C123:C234,LISTE!$A$2:$B$4,2,FALSE),0)</f>
        <v>0</v>
      </c>
      <c r="E123" s="71"/>
      <c r="F123" s="25"/>
      <c r="G123" s="25"/>
      <c r="H123" s="25"/>
      <c r="I123" s="26">
        <f>IFERROR(VLOOKUP(H123:H234,LISTE!$J$2:$K$16,2,FALSE),0)</f>
        <v>0</v>
      </c>
      <c r="J123" s="25"/>
      <c r="K123" s="73">
        <f>IFERROR(VLOOKUP(J123:J234,LISTE!$L$2:$M$7,2,FALSE),0)</f>
        <v>0</v>
      </c>
    </row>
    <row r="124" spans="1:11" x14ac:dyDescent="0.25">
      <c r="A124" s="25"/>
      <c r="B124" s="25"/>
      <c r="C124" s="25"/>
      <c r="D124" s="24">
        <f>IFERROR(VLOOKUP(C124:C235,LISTE!$A$2:$B$4,2,FALSE),0)</f>
        <v>0</v>
      </c>
      <c r="E124" s="71"/>
      <c r="F124" s="25"/>
      <c r="G124" s="25"/>
      <c r="H124" s="25"/>
      <c r="I124" s="26">
        <f>IFERROR(VLOOKUP(H124:H235,LISTE!$J$2:$K$16,2,FALSE),0)</f>
        <v>0</v>
      </c>
      <c r="J124" s="25"/>
      <c r="K124" s="73">
        <f>IFERROR(VLOOKUP(J124:J235,LISTE!$L$2:$M$7,2,FALSE),0)</f>
        <v>0</v>
      </c>
    </row>
    <row r="125" spans="1:11" x14ac:dyDescent="0.25">
      <c r="A125" s="25"/>
      <c r="B125" s="25"/>
      <c r="C125" s="25"/>
      <c r="D125" s="24">
        <f>IFERROR(VLOOKUP(C125:C236,LISTE!$A$2:$B$4,2,FALSE),0)</f>
        <v>0</v>
      </c>
      <c r="E125" s="71"/>
      <c r="F125" s="25"/>
      <c r="G125" s="25"/>
      <c r="H125" s="25"/>
      <c r="I125" s="26">
        <f>IFERROR(VLOOKUP(H125:H236,LISTE!$J$2:$K$16,2,FALSE),0)</f>
        <v>0</v>
      </c>
      <c r="J125" s="25"/>
      <c r="K125" s="73">
        <f>IFERROR(VLOOKUP(J125:J236,LISTE!$L$2:$M$7,2,FALSE),0)</f>
        <v>0</v>
      </c>
    </row>
    <row r="126" spans="1:11" x14ac:dyDescent="0.25">
      <c r="D126" s="13"/>
      <c r="G126" s="25"/>
    </row>
  </sheetData>
  <sheetProtection algorithmName="SHA-512" hashValue="S4lmIa5M4gX7kAYBwZL76PMDBwznUOJIdw56Ie+3xWx0KzGgsrH8CLjeKyfoACM/0UgxHsL/Lc4iKcMiqUBDAQ==" saltValue="HV76U9dt067nXfV3hV7pBw==" spinCount="100000" sheet="1" selectLockedCells="1"/>
  <mergeCells count="29">
    <mergeCell ref="F8:G8"/>
    <mergeCell ref="F12:F13"/>
    <mergeCell ref="B12:B13"/>
    <mergeCell ref="A12:A13"/>
    <mergeCell ref="L13:M13"/>
    <mergeCell ref="E12:E13"/>
    <mergeCell ref="C12:C13"/>
    <mergeCell ref="D12:D13"/>
    <mergeCell ref="K12:K13"/>
    <mergeCell ref="J12:J13"/>
    <mergeCell ref="I12:I13"/>
    <mergeCell ref="H12:H13"/>
    <mergeCell ref="G12:G13"/>
    <mergeCell ref="L36:M36"/>
    <mergeCell ref="A1:M1"/>
    <mergeCell ref="K3:M3"/>
    <mergeCell ref="K4:M4"/>
    <mergeCell ref="K6:M6"/>
    <mergeCell ref="B8:C8"/>
    <mergeCell ref="B9:C9"/>
    <mergeCell ref="K8:M8"/>
    <mergeCell ref="B10:C10"/>
    <mergeCell ref="B3:C3"/>
    <mergeCell ref="B4:C4"/>
    <mergeCell ref="B6:C6"/>
    <mergeCell ref="B7:C7"/>
    <mergeCell ref="F5:G5"/>
    <mergeCell ref="A2:L2"/>
    <mergeCell ref="L15:M15"/>
  </mergeCells>
  <conditionalFormatting sqref="E14:E125">
    <cfRule type="expression" dxfId="23" priority="4">
      <formula>AND(ISBLANK(C14),NOT(ISBLANK(E14)))</formula>
    </cfRule>
  </conditionalFormatting>
  <conditionalFormatting sqref="F14:F125">
    <cfRule type="expression" dxfId="22" priority="2">
      <formula>AND(ISBLANK(C14),NOT(ISBLANK(F14)))</formula>
    </cfRule>
  </conditionalFormatting>
  <conditionalFormatting sqref="G14:G126">
    <cfRule type="expression" dxfId="21" priority="1">
      <formula>AND(ISBLANK(C14),NOT(ISBLANK(G14)))</formula>
    </cfRule>
  </conditionalFormatting>
  <conditionalFormatting sqref="L41:L55">
    <cfRule type="expression" dxfId="20" priority="13">
      <formula>M41&gt;0</formula>
    </cfRule>
  </conditionalFormatting>
  <conditionalFormatting sqref="M17:M33">
    <cfRule type="cellIs" dxfId="19" priority="16" operator="greaterThan">
      <formula>0</formula>
    </cfRule>
  </conditionalFormatting>
  <conditionalFormatting sqref="M41:M55">
    <cfRule type="cellIs" dxfId="18" priority="14" operator="greaterThan">
      <formula>0</formula>
    </cfRule>
  </conditionalFormatting>
  <dataValidations count="12">
    <dataValidation type="date" allowBlank="1" showInputMessage="1" showErrorMessage="1" sqref="B4:C4" xr:uid="{745474DC-CA09-44A6-AE3D-53B9E9B24232}">
      <formula1>45530</formula1>
      <formula2>73050</formula2>
    </dataValidation>
    <dataValidation type="list" allowBlank="1" showInputMessage="1" showErrorMessage="1" sqref="F14:F18 F20:F125" xr:uid="{EF3084AD-6900-4AE9-A29E-6B3AC02CE800}">
      <formula1>INDIRECT(C14)</formula1>
    </dataValidation>
    <dataValidation type="list" allowBlank="1" showInputMessage="1" showErrorMessage="1" sqref="G14" xr:uid="{6FF0578E-0AE3-4355-B77D-84A1B3723BEF}">
      <formula1>INDIRECT($F$14)</formula1>
    </dataValidation>
    <dataValidation type="list" allowBlank="1" showInputMessage="1" showErrorMessage="1" sqref="G15" xr:uid="{824704F3-41E6-4827-B2B9-02F1F25018D6}">
      <formula1>INDIRECT($F$15)</formula1>
    </dataValidation>
    <dataValidation type="time" allowBlank="1" showInputMessage="1" showErrorMessage="1" sqref="B5:C5" xr:uid="{9F7AC1CF-A237-49F9-97C6-AD78F9663821}">
      <formula1>0.333333333333333</formula1>
      <formula2>0.833333333333333</formula2>
    </dataValidation>
    <dataValidation type="list" allowBlank="1" showInputMessage="1" showErrorMessage="1" sqref="F19" xr:uid="{393FBDBD-9334-4C3E-BFE0-6C0422B821C3}">
      <formula1>INDIRECT($C$19)</formula1>
    </dataValidation>
    <dataValidation type="list" allowBlank="1" showInputMessage="1" showErrorMessage="1" sqref="G16" xr:uid="{60715191-FE7A-41DB-B610-972A4BA0AD08}">
      <formula1>INDIRECT($F$16)</formula1>
    </dataValidation>
    <dataValidation type="list" allowBlank="1" showInputMessage="1" showErrorMessage="1" sqref="G17" xr:uid="{F019A943-16AC-41E4-A240-28CCAE39A097}">
      <formula1>INDIRECT($F$17)</formula1>
    </dataValidation>
    <dataValidation type="list" allowBlank="1" showInputMessage="1" showErrorMessage="1" sqref="G18" xr:uid="{C1F1A962-1B7F-4B68-BC1F-0597EAC867E3}">
      <formula1>INDIRECT($F$18)</formula1>
    </dataValidation>
    <dataValidation type="list" allowBlank="1" showInputMessage="1" showErrorMessage="1" sqref="G19" xr:uid="{792B3118-42FA-436D-A94B-76AD74E909FB}">
      <formula1>INDIRECT($F$19)</formula1>
    </dataValidation>
    <dataValidation type="list" allowBlank="1" showInputMessage="1" showErrorMessage="1" sqref="G20:G125" xr:uid="{D07A062C-9C57-4AAE-8ADB-15A50753BAD3}">
      <formula1>INDIRECT(F20)</formula1>
    </dataValidation>
    <dataValidation type="list" allowBlank="1" showInputMessage="1" showErrorMessage="1" sqref="E14:E125" xr:uid="{8C8A8F41-B719-446A-90A5-1DB557DE1D25}">
      <formula1>ENTREE_PLATEAUX_REPAS</formula1>
    </dataValidation>
  </dataValidations>
  <hyperlinks>
    <hyperlink ref="H5" r:id="rId1" xr:uid="{34331888-7470-4CC5-8DC3-119663071734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AC4A734-B208-471D-86B8-1CBCD3DF7EA4}">
          <x14:formula1>
            <xm:f>LISTE!$A$2</xm:f>
          </x14:formula1>
          <xm:sqref>C14:C125</xm:sqref>
        </x14:dataValidation>
        <x14:dataValidation type="list" allowBlank="1" showInputMessage="1" showErrorMessage="1" xr:uid="{DCA94F4D-595B-45A8-97AF-AF48FC1BD456}">
          <x14:formula1>
            <xm:f>LISTE!$J$2:$J$16</xm:f>
          </x14:formula1>
          <xm:sqref>H14:H125</xm:sqref>
        </x14:dataValidation>
        <x14:dataValidation type="list" allowBlank="1" showInputMessage="1" showErrorMessage="1" xr:uid="{185B29B0-E6A3-41DA-A98D-3580403F978A}">
          <x14:formula1>
            <xm:f>LISTE!$L$2:$L$7</xm:f>
          </x14:formula1>
          <xm:sqref>J14:J125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51E19-1454-4E67-AB6E-FDB5992DD7E4}">
  <dimension ref="A1:Q7"/>
  <sheetViews>
    <sheetView workbookViewId="0">
      <selection activeCell="N14" sqref="N14"/>
    </sheetView>
  </sheetViews>
  <sheetFormatPr baseColWidth="10" defaultRowHeight="14.4" x14ac:dyDescent="0.3"/>
  <sheetData>
    <row r="1" spans="1:17" x14ac:dyDescent="0.3">
      <c r="A1" s="7" t="s">
        <v>13</v>
      </c>
      <c r="B1" s="7" t="s">
        <v>54</v>
      </c>
      <c r="C1" s="7" t="s">
        <v>55</v>
      </c>
      <c r="D1" s="7" t="s">
        <v>14</v>
      </c>
      <c r="E1" s="7" t="s">
        <v>15</v>
      </c>
      <c r="F1" s="7" t="s">
        <v>56</v>
      </c>
      <c r="G1" s="7" t="s">
        <v>61</v>
      </c>
      <c r="H1" s="7" t="s">
        <v>62</v>
      </c>
      <c r="I1" s="7" t="s">
        <v>63</v>
      </c>
      <c r="J1" s="7" t="s">
        <v>64</v>
      </c>
      <c r="K1" s="7" t="s">
        <v>65</v>
      </c>
      <c r="L1" s="7" t="s">
        <v>66</v>
      </c>
      <c r="M1" s="7" t="s">
        <v>67</v>
      </c>
      <c r="N1" s="7" t="s">
        <v>68</v>
      </c>
      <c r="O1" s="7" t="s">
        <v>57</v>
      </c>
      <c r="P1" s="7" t="s">
        <v>69</v>
      </c>
      <c r="Q1" s="7" t="s">
        <v>70</v>
      </c>
    </row>
    <row r="2" spans="1:17" x14ac:dyDescent="0.3">
      <c r="A2" s="4" t="s">
        <v>21</v>
      </c>
      <c r="B2" s="4" t="s">
        <v>21</v>
      </c>
      <c r="C2" s="4" t="s">
        <v>21</v>
      </c>
      <c r="D2" s="4" t="s">
        <v>21</v>
      </c>
      <c r="E2" s="4" t="s">
        <v>21</v>
      </c>
      <c r="F2" s="4" t="s">
        <v>21</v>
      </c>
      <c r="G2" s="4" t="s">
        <v>28</v>
      </c>
      <c r="H2" s="4" t="s">
        <v>28</v>
      </c>
      <c r="I2" s="4" t="s">
        <v>28</v>
      </c>
      <c r="J2" s="4" t="s">
        <v>28</v>
      </c>
      <c r="K2" s="4" t="s">
        <v>28</v>
      </c>
      <c r="L2" s="4" t="s">
        <v>28</v>
      </c>
      <c r="M2" s="4" t="s">
        <v>28</v>
      </c>
      <c r="N2" s="4" t="s">
        <v>28</v>
      </c>
      <c r="O2" s="4" t="s">
        <v>28</v>
      </c>
      <c r="P2" s="4" t="s">
        <v>28</v>
      </c>
      <c r="Q2" s="4" t="s">
        <v>28</v>
      </c>
    </row>
    <row r="3" spans="1:17" x14ac:dyDescent="0.3">
      <c r="A3" s="4" t="s">
        <v>22</v>
      </c>
      <c r="B3" s="4" t="s">
        <v>22</v>
      </c>
      <c r="C3" s="4" t="s">
        <v>22</v>
      </c>
      <c r="D3" s="4" t="s">
        <v>22</v>
      </c>
      <c r="E3" s="4" t="s">
        <v>22</v>
      </c>
      <c r="F3" s="4" t="s">
        <v>22</v>
      </c>
      <c r="G3" s="4" t="s">
        <v>22</v>
      </c>
      <c r="H3" s="4" t="s">
        <v>22</v>
      </c>
      <c r="I3" s="4" t="s">
        <v>22</v>
      </c>
      <c r="J3" s="4" t="s">
        <v>22</v>
      </c>
      <c r="K3" s="4" t="s">
        <v>22</v>
      </c>
      <c r="L3" s="4" t="s">
        <v>22</v>
      </c>
      <c r="M3" s="4" t="s">
        <v>22</v>
      </c>
      <c r="N3" s="4" t="s">
        <v>22</v>
      </c>
      <c r="O3" s="4" t="s">
        <v>22</v>
      </c>
      <c r="P3" s="4" t="s">
        <v>22</v>
      </c>
      <c r="Q3" s="4" t="s">
        <v>22</v>
      </c>
    </row>
    <row r="4" spans="1:17" x14ac:dyDescent="0.3">
      <c r="A4" s="4" t="s">
        <v>23</v>
      </c>
      <c r="B4" s="4" t="s">
        <v>23</v>
      </c>
      <c r="C4" s="4" t="s">
        <v>23</v>
      </c>
      <c r="D4" s="4" t="s">
        <v>23</v>
      </c>
      <c r="E4" s="4" t="s">
        <v>23</v>
      </c>
      <c r="F4" s="4" t="s">
        <v>23</v>
      </c>
      <c r="G4" s="4" t="s">
        <v>23</v>
      </c>
      <c r="H4" s="4" t="s">
        <v>23</v>
      </c>
      <c r="I4" s="4" t="s">
        <v>23</v>
      </c>
      <c r="J4" s="4" t="s">
        <v>23</v>
      </c>
      <c r="K4" s="4" t="s">
        <v>23</v>
      </c>
      <c r="L4" s="4" t="s">
        <v>23</v>
      </c>
      <c r="M4" s="4" t="s">
        <v>23</v>
      </c>
      <c r="N4" s="4" t="s">
        <v>23</v>
      </c>
      <c r="O4" s="4" t="s">
        <v>23</v>
      </c>
      <c r="P4" s="4" t="s">
        <v>23</v>
      </c>
      <c r="Q4" s="4" t="s">
        <v>23</v>
      </c>
    </row>
    <row r="5" spans="1:17" x14ac:dyDescent="0.3">
      <c r="A5" s="4" t="s">
        <v>24</v>
      </c>
      <c r="B5" s="4" t="s">
        <v>24</v>
      </c>
      <c r="C5" s="4" t="s">
        <v>24</v>
      </c>
      <c r="D5" s="4" t="s">
        <v>24</v>
      </c>
      <c r="E5" s="4" t="s">
        <v>24</v>
      </c>
      <c r="F5" s="4" t="s">
        <v>24</v>
      </c>
      <c r="G5" s="4" t="s">
        <v>29</v>
      </c>
      <c r="H5" s="4" t="s">
        <v>29</v>
      </c>
      <c r="I5" s="4" t="s">
        <v>29</v>
      </c>
      <c r="J5" s="4" t="s">
        <v>29</v>
      </c>
      <c r="K5" s="4" t="s">
        <v>29</v>
      </c>
      <c r="L5" s="4" t="s">
        <v>29</v>
      </c>
      <c r="M5" s="4" t="s">
        <v>29</v>
      </c>
      <c r="N5" s="4" t="s">
        <v>29</v>
      </c>
      <c r="O5" s="4" t="s">
        <v>29</v>
      </c>
      <c r="P5" s="4" t="s">
        <v>29</v>
      </c>
      <c r="Q5" s="4" t="s">
        <v>29</v>
      </c>
    </row>
    <row r="6" spans="1:17" x14ac:dyDescent="0.3">
      <c r="A6" s="4" t="s">
        <v>25</v>
      </c>
      <c r="B6" s="4" t="s">
        <v>25</v>
      </c>
      <c r="C6" s="4" t="s">
        <v>25</v>
      </c>
      <c r="D6" s="4" t="s">
        <v>25</v>
      </c>
      <c r="E6" s="4" t="s">
        <v>25</v>
      </c>
      <c r="F6" s="4" t="s">
        <v>25</v>
      </c>
    </row>
    <row r="7" spans="1:17" x14ac:dyDescent="0.3">
      <c r="A7" s="4" t="s">
        <v>26</v>
      </c>
      <c r="B7" s="4" t="s">
        <v>26</v>
      </c>
      <c r="C7" s="4" t="s">
        <v>26</v>
      </c>
      <c r="D7" s="4" t="s">
        <v>26</v>
      </c>
      <c r="E7" s="4" t="s">
        <v>26</v>
      </c>
      <c r="F7" s="4" t="s">
        <v>26</v>
      </c>
    </row>
  </sheetData>
  <sheetProtection algorithmName="SHA-512" hashValue="xFHaIdPlvHoKw/SpfS4xxJu0ryk9ugLx6lPGuv7Yrke/IpOQwCVkpGrwdhALxZt7AkputXovzYyyJ9WoFcwh8w==" saltValue="1SIV3PDyJsfmbfmR79L3+Q==" spinCount="100000" sheet="1" objects="1" scenarios="1" insertColumns="0" insertRows="0" insertHyperlinks="0" deleteColumns="0" delete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23B47-E704-4AF2-B45A-9908799BC620}">
  <dimension ref="A1:P124"/>
  <sheetViews>
    <sheetView zoomScale="85" zoomScaleNormal="85" workbookViewId="0">
      <pane ySplit="12" topLeftCell="A13" activePane="bottomLeft" state="frozen"/>
      <selection pane="bottomLeft" activeCell="I31" sqref="I31"/>
    </sheetView>
  </sheetViews>
  <sheetFormatPr baseColWidth="10" defaultRowHeight="14.4" x14ac:dyDescent="0.3"/>
  <cols>
    <col min="1" max="1" width="29.109375" customWidth="1"/>
    <col min="2" max="2" width="21.6640625" customWidth="1"/>
    <col min="3" max="3" width="28.44140625" customWidth="1"/>
    <col min="5" max="5" width="29.88671875" bestFit="1" customWidth="1"/>
    <col min="6" max="6" width="36.21875" customWidth="1"/>
    <col min="7" max="7" width="30.77734375" customWidth="1"/>
    <col min="9" max="9" width="36.109375" customWidth="1"/>
    <col min="11" max="11" width="43.109375" customWidth="1"/>
  </cols>
  <sheetData>
    <row r="1" spans="1:16" ht="49.8" customHeight="1" x14ac:dyDescent="0.3">
      <c r="A1" s="134" t="s">
        <v>160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6" x14ac:dyDescent="0.3">
      <c r="A2" s="10" t="s">
        <v>73</v>
      </c>
      <c r="B2" s="129"/>
      <c r="C2" s="130"/>
      <c r="D2" s="1"/>
      <c r="E2" s="1"/>
      <c r="F2" s="1"/>
      <c r="G2" s="1"/>
      <c r="H2" s="1"/>
      <c r="I2" s="1"/>
      <c r="J2" s="113" t="s">
        <v>0</v>
      </c>
      <c r="K2" s="114"/>
      <c r="L2" s="115"/>
    </row>
    <row r="3" spans="1:16" ht="15" thickBot="1" x14ac:dyDescent="0.35">
      <c r="A3" s="10" t="s">
        <v>11</v>
      </c>
      <c r="B3" s="131"/>
      <c r="C3" s="130"/>
      <c r="D3" s="1"/>
      <c r="E3" s="1"/>
      <c r="F3" s="1"/>
      <c r="G3" s="1"/>
      <c r="H3" s="1"/>
      <c r="I3" s="1"/>
      <c r="J3" s="116" t="s">
        <v>1</v>
      </c>
      <c r="K3" s="117"/>
      <c r="L3" s="118"/>
    </row>
    <row r="4" spans="1:16" ht="15" thickBot="1" x14ac:dyDescent="0.35">
      <c r="A4" s="10" t="s">
        <v>85</v>
      </c>
      <c r="B4" s="35"/>
      <c r="C4" s="34" t="s">
        <v>150</v>
      </c>
      <c r="D4" s="1"/>
      <c r="E4" s="132" t="s">
        <v>147</v>
      </c>
      <c r="F4" s="133"/>
      <c r="G4" s="33" t="s">
        <v>148</v>
      </c>
      <c r="H4" s="1"/>
      <c r="I4" s="1"/>
      <c r="J4" s="8"/>
      <c r="K4" s="14"/>
      <c r="L4" s="9"/>
    </row>
    <row r="5" spans="1:16" ht="15" thickBot="1" x14ac:dyDescent="0.35">
      <c r="A5" s="10" t="s">
        <v>4</v>
      </c>
      <c r="B5" s="129"/>
      <c r="C5" s="130"/>
      <c r="D5" s="1"/>
      <c r="E5" s="1"/>
      <c r="F5" s="1"/>
      <c r="G5" s="1"/>
      <c r="H5" s="1"/>
      <c r="I5" s="1"/>
      <c r="J5" s="119" t="s">
        <v>2</v>
      </c>
      <c r="K5" s="120"/>
      <c r="L5" s="121"/>
    </row>
    <row r="6" spans="1:16" ht="15" thickBot="1" x14ac:dyDescent="0.35">
      <c r="A6" s="3" t="s">
        <v>86</v>
      </c>
      <c r="B6" s="129"/>
      <c r="C6" s="130"/>
      <c r="D6" s="1"/>
      <c r="E6" s="150" t="s">
        <v>158</v>
      </c>
      <c r="F6" s="151"/>
      <c r="G6" s="72">
        <f>SUM('PLATEAUX GOURMAND'!G12,'MENU SANDWICH SALADE'!K12,'PLATEAUX REPAS'!L13)</f>
        <v>0</v>
      </c>
      <c r="H6" s="1"/>
      <c r="I6" s="1"/>
      <c r="J6" s="1"/>
      <c r="K6" s="1"/>
      <c r="L6" s="1"/>
    </row>
    <row r="7" spans="1:16" x14ac:dyDescent="0.3">
      <c r="A7" s="3" t="s">
        <v>87</v>
      </c>
      <c r="B7" s="155"/>
      <c r="C7" s="155"/>
      <c r="D7" s="1"/>
      <c r="E7" s="1"/>
      <c r="F7" s="1"/>
      <c r="G7" s="1"/>
      <c r="H7" s="1"/>
      <c r="I7" s="1"/>
      <c r="J7" s="125" t="s">
        <v>146</v>
      </c>
      <c r="K7" s="126"/>
      <c r="L7" s="126"/>
    </row>
    <row r="8" spans="1:16" x14ac:dyDescent="0.3">
      <c r="A8" s="3" t="s">
        <v>88</v>
      </c>
      <c r="B8" s="123"/>
      <c r="C8" s="124"/>
      <c r="D8" s="1"/>
      <c r="E8" s="32"/>
      <c r="F8" s="1"/>
      <c r="G8" s="1"/>
      <c r="H8" s="1"/>
      <c r="I8" s="1"/>
      <c r="J8" s="1"/>
      <c r="K8" s="1"/>
      <c r="L8" s="1"/>
      <c r="M8" s="1"/>
    </row>
    <row r="9" spans="1:16" x14ac:dyDescent="0.3">
      <c r="A9" s="3" t="s">
        <v>93</v>
      </c>
      <c r="B9" s="126" t="s">
        <v>127</v>
      </c>
      <c r="C9" s="126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6" ht="20.399999999999999" customHeight="1" x14ac:dyDescent="0.3">
      <c r="A11" s="139" t="s">
        <v>5</v>
      </c>
      <c r="B11" s="139" t="s">
        <v>74</v>
      </c>
      <c r="C11" s="139" t="s">
        <v>6</v>
      </c>
      <c r="D11" s="139" t="s">
        <v>7</v>
      </c>
      <c r="E11" s="139" t="s">
        <v>8</v>
      </c>
      <c r="F11" s="139" t="s">
        <v>9</v>
      </c>
      <c r="G11" s="146" t="s">
        <v>76</v>
      </c>
      <c r="H11" s="146" t="s">
        <v>7</v>
      </c>
      <c r="I11" s="144" t="s">
        <v>77</v>
      </c>
      <c r="J11" s="144" t="s">
        <v>72</v>
      </c>
      <c r="K11" s="153" t="s">
        <v>165</v>
      </c>
      <c r="L11" s="154"/>
      <c r="M11" s="76"/>
      <c r="N11" s="77"/>
      <c r="O11" s="77"/>
      <c r="P11" s="77"/>
    </row>
    <row r="12" spans="1:16" x14ac:dyDescent="0.3">
      <c r="A12" s="140"/>
      <c r="B12" s="140"/>
      <c r="C12" s="140"/>
      <c r="D12" s="140"/>
      <c r="E12" s="140"/>
      <c r="F12" s="140"/>
      <c r="G12" s="147"/>
      <c r="H12" s="147"/>
      <c r="I12" s="145"/>
      <c r="J12" s="145"/>
      <c r="K12" s="156">
        <f>SUM(D13:D124,H13:H124,J13:J124)</f>
        <v>0</v>
      </c>
      <c r="L12" s="157"/>
    </row>
    <row r="13" spans="1:16" x14ac:dyDescent="0.3">
      <c r="A13" s="25"/>
      <c r="B13" s="25"/>
      <c r="C13" s="25"/>
      <c r="D13" s="24">
        <f>IFERROR(VLOOKUP(C13:C124,LISTE!$A$2:$B$4,2,FALSE),0)</f>
        <v>0</v>
      </c>
      <c r="E13" s="25"/>
      <c r="F13" s="25"/>
      <c r="G13" s="25"/>
      <c r="H13" s="26">
        <f>IFERROR(VLOOKUP(G13:G124,LISTE!$J$2:$K$16,2,FALSE),0)</f>
        <v>0</v>
      </c>
      <c r="I13" s="25"/>
      <c r="J13" s="26">
        <f>IFERROR(VLOOKUP(I13:I124,LISTE!$L$2:$M$5,2,FALSE),0)</f>
        <v>0</v>
      </c>
    </row>
    <row r="14" spans="1:16" ht="15" thickBot="1" x14ac:dyDescent="0.35">
      <c r="A14" s="25"/>
      <c r="B14" s="25"/>
      <c r="C14" s="25"/>
      <c r="D14" s="24">
        <f>IFERROR(VLOOKUP(C14:C125,LISTE!$A$2:$B$4,2,FALSE),0)</f>
        <v>0</v>
      </c>
      <c r="E14" s="25"/>
      <c r="F14" s="25"/>
      <c r="G14" s="25"/>
      <c r="H14" s="26">
        <f>IFERROR(VLOOKUP(G14:G125,LISTE!$J$2:$K$16,2,FALSE),0)</f>
        <v>0</v>
      </c>
      <c r="I14" s="25"/>
      <c r="J14" s="26">
        <f>IFERROR(VLOOKUP(I14:I125,LISTE!$L$2:$M$5,2,FALSE),0)</f>
        <v>0</v>
      </c>
      <c r="K14" s="63"/>
      <c r="L14" s="63"/>
    </row>
    <row r="15" spans="1:16" ht="15" thickBot="1" x14ac:dyDescent="0.35">
      <c r="A15" s="25"/>
      <c r="B15" s="25"/>
      <c r="C15" s="25"/>
      <c r="D15" s="24">
        <f>IFERROR(VLOOKUP(C15:C126,LISTE!$A$2:$B$4,2,FALSE),0)</f>
        <v>0</v>
      </c>
      <c r="E15" s="25"/>
      <c r="F15" s="25"/>
      <c r="G15" s="25"/>
      <c r="H15" s="26">
        <f>IFERROR(VLOOKUP(G15:G126,LISTE!$J$2:$K$16,2,FALSE),0)</f>
        <v>0</v>
      </c>
      <c r="I15" s="25"/>
      <c r="J15" s="26">
        <f>IFERROR(VLOOKUP(I15:I126,LISTE!$L$2:$M$5,2,FALSE),0)</f>
        <v>0</v>
      </c>
      <c r="K15" s="148" t="s">
        <v>156</v>
      </c>
      <c r="L15" s="149"/>
    </row>
    <row r="16" spans="1:16" ht="15" thickBot="1" x14ac:dyDescent="0.35">
      <c r="A16" s="25"/>
      <c r="B16" s="25"/>
      <c r="C16" s="25"/>
      <c r="D16" s="24">
        <f>IFERROR(VLOOKUP(C16:C127,LISTE!$A$2:$B$4,2,FALSE),0)</f>
        <v>0</v>
      </c>
      <c r="E16" s="25"/>
      <c r="F16" s="25"/>
      <c r="G16" s="25"/>
      <c r="H16" s="26">
        <f>IFERROR(VLOOKUP(G16:G127,LISTE!$J$2:$K$16,2,FALSE),0)</f>
        <v>0</v>
      </c>
      <c r="I16" s="25"/>
      <c r="J16" s="26">
        <f>IFERROR(VLOOKUP(I16:I127,LISTE!$L$2:$M$5,2,FALSE),0)</f>
        <v>0</v>
      </c>
      <c r="K16" s="64" t="s">
        <v>128</v>
      </c>
      <c r="L16" s="65" t="s">
        <v>129</v>
      </c>
    </row>
    <row r="17" spans="1:12" x14ac:dyDescent="0.3">
      <c r="A17" s="25"/>
      <c r="B17" s="25"/>
      <c r="C17" s="25"/>
      <c r="D17" s="24">
        <f>IFERROR(VLOOKUP(C17:C128,LISTE!$A$2:$B$4,2,FALSE),0)</f>
        <v>0</v>
      </c>
      <c r="E17" s="25"/>
      <c r="F17" s="25"/>
      <c r="G17" s="25"/>
      <c r="H17" s="26">
        <f>IFERROR(VLOOKUP(G17:G128,LISTE!$J$2:$K$16,2,FALSE),0)</f>
        <v>0</v>
      </c>
      <c r="I17" s="25"/>
      <c r="J17" s="39">
        <f>IFERROR(VLOOKUP(I17:I128,LISTE!$L$2:$M$5,2,FALSE),0)</f>
        <v>0</v>
      </c>
      <c r="K17" s="66" t="s">
        <v>49</v>
      </c>
      <c r="L17" s="40">
        <f>COUNTIF(C13:C124,K17)</f>
        <v>0</v>
      </c>
    </row>
    <row r="18" spans="1:12" ht="15" thickBot="1" x14ac:dyDescent="0.35">
      <c r="A18" s="25"/>
      <c r="B18" s="25"/>
      <c r="C18" s="25"/>
      <c r="D18" s="24">
        <f>IFERROR(VLOOKUP(C18:C129,LISTE!$A$2:$B$4,2,FALSE),0)</f>
        <v>0</v>
      </c>
      <c r="E18" s="25"/>
      <c r="F18" s="25"/>
      <c r="G18" s="25"/>
      <c r="H18" s="26">
        <f>IFERROR(VLOOKUP(G18:G129,LISTE!$J$2:$K$16,2,FALSE),0)</f>
        <v>0</v>
      </c>
      <c r="I18" s="25"/>
      <c r="J18" s="39">
        <f>IFERROR(VLOOKUP(I18:I129,LISTE!$L$2:$M$5,2,FALSE),0)</f>
        <v>0</v>
      </c>
      <c r="K18" s="67" t="s">
        <v>48</v>
      </c>
      <c r="L18" s="42">
        <f>COUNTIF(C13:C124,K18)</f>
        <v>0</v>
      </c>
    </row>
    <row r="19" spans="1:12" x14ac:dyDescent="0.3">
      <c r="A19" s="25"/>
      <c r="B19" s="25"/>
      <c r="C19" s="25"/>
      <c r="D19" s="24">
        <f>IFERROR(VLOOKUP(C19:C130,LISTE!$A$2:$B$4,2,FALSE),0)</f>
        <v>0</v>
      </c>
      <c r="E19" s="25"/>
      <c r="F19" s="25"/>
      <c r="G19" s="25"/>
      <c r="H19" s="26">
        <f>IFERROR(VLOOKUP(G19:G130,LISTE!$J$2:$K$16,2,FALSE),0)</f>
        <v>0</v>
      </c>
      <c r="I19" s="25"/>
      <c r="J19" s="39">
        <f>IFERROR(VLOOKUP(I19:I130,LISTE!$L$2:$M$5,2,FALSE),0)</f>
        <v>0</v>
      </c>
      <c r="K19" s="66" t="s">
        <v>67</v>
      </c>
      <c r="L19" s="40">
        <f>COUNTIF(E13:E124,K19)</f>
        <v>0</v>
      </c>
    </row>
    <row r="20" spans="1:12" x14ac:dyDescent="0.3">
      <c r="A20" s="25"/>
      <c r="B20" s="25"/>
      <c r="C20" s="25"/>
      <c r="D20" s="24">
        <f>IFERROR(VLOOKUP(C20:C131,LISTE!$A$2:$B$4,2,FALSE),0)</f>
        <v>0</v>
      </c>
      <c r="E20" s="25"/>
      <c r="F20" s="25"/>
      <c r="G20" s="25"/>
      <c r="H20" s="26">
        <f>IFERROR(VLOOKUP(G20:G131,LISTE!$J$2:$K$16,2,FALSE),0)</f>
        <v>0</v>
      </c>
      <c r="I20" s="25"/>
      <c r="J20" s="39">
        <f>IFERROR(VLOOKUP(I20:I131,LISTE!$L$2:$M$5,2,FALSE),0)</f>
        <v>0</v>
      </c>
      <c r="K20" s="68" t="s">
        <v>68</v>
      </c>
      <c r="L20" s="41">
        <f>COUNTIF(E13:E124,K20)</f>
        <v>0</v>
      </c>
    </row>
    <row r="21" spans="1:12" x14ac:dyDescent="0.3">
      <c r="A21" s="25"/>
      <c r="B21" s="25"/>
      <c r="C21" s="25"/>
      <c r="D21" s="24">
        <f>IFERROR(VLOOKUP(C21:C132,LISTE!$A$2:$B$4,2,FALSE),0)</f>
        <v>0</v>
      </c>
      <c r="E21" s="25"/>
      <c r="F21" s="25"/>
      <c r="G21" s="25"/>
      <c r="H21" s="26">
        <f>IFERROR(VLOOKUP(G21:G132,LISTE!$J$2:$K$16,2,FALSE),0)</f>
        <v>0</v>
      </c>
      <c r="I21" s="25"/>
      <c r="J21" s="39">
        <f>IFERROR(VLOOKUP(I21:I132,LISTE!$L$2:$M$5,2,FALSE),0)</f>
        <v>0</v>
      </c>
      <c r="K21" s="68" t="s">
        <v>57</v>
      </c>
      <c r="L21" s="41">
        <f>COUNTIF(E13:E124,K21)</f>
        <v>0</v>
      </c>
    </row>
    <row r="22" spans="1:12" x14ac:dyDescent="0.3">
      <c r="A22" s="25"/>
      <c r="B22" s="25"/>
      <c r="C22" s="25"/>
      <c r="D22" s="24">
        <f>IFERROR(VLOOKUP(C22:C133,LISTE!$A$2:$B$4,2,FALSE),0)</f>
        <v>0</v>
      </c>
      <c r="E22" s="25"/>
      <c r="F22" s="25"/>
      <c r="G22" s="25"/>
      <c r="H22" s="26">
        <f>IFERROR(VLOOKUP(G22:G133,LISTE!$J$2:$K$16,2,FALSE),0)</f>
        <v>0</v>
      </c>
      <c r="I22" s="25"/>
      <c r="J22" s="39">
        <f>IFERROR(VLOOKUP(I22:I133,LISTE!$L$2:$M$5,2,FALSE),0)</f>
        <v>0</v>
      </c>
      <c r="K22" s="68" t="s">
        <v>69</v>
      </c>
      <c r="L22" s="41">
        <f>COUNTIF(E16:E127,K22)</f>
        <v>0</v>
      </c>
    </row>
    <row r="23" spans="1:12" ht="15" thickBot="1" x14ac:dyDescent="0.35">
      <c r="A23" s="25"/>
      <c r="B23" s="25"/>
      <c r="C23" s="25"/>
      <c r="D23" s="24">
        <f>IFERROR(VLOOKUP(C23:C134,LISTE!$A$2:$B$4,2,FALSE),0)</f>
        <v>0</v>
      </c>
      <c r="E23" s="25"/>
      <c r="F23" s="25"/>
      <c r="G23" s="25"/>
      <c r="H23" s="26">
        <f>IFERROR(VLOOKUP(G23:G134,LISTE!$J$2:$K$16,2,FALSE),0)</f>
        <v>0</v>
      </c>
      <c r="I23" s="25"/>
      <c r="J23" s="39">
        <f>IFERROR(VLOOKUP(I23:I134,LISTE!$L$2:$M$5,2,FALSE),0)</f>
        <v>0</v>
      </c>
      <c r="K23" s="67" t="s">
        <v>70</v>
      </c>
      <c r="L23" s="42">
        <f>COUNTIF(E13:E124,K23)</f>
        <v>0</v>
      </c>
    </row>
    <row r="24" spans="1:12" x14ac:dyDescent="0.3">
      <c r="A24" s="25"/>
      <c r="B24" s="25"/>
      <c r="C24" s="25"/>
      <c r="D24" s="24">
        <f>IFERROR(VLOOKUP(C24:C135,LISTE!$A$2:$B$4,2,FALSE),0)</f>
        <v>0</v>
      </c>
      <c r="E24" s="25"/>
      <c r="F24" s="25"/>
      <c r="G24" s="25"/>
      <c r="H24" s="26">
        <f>IFERROR(VLOOKUP(G24:G135,LISTE!$J$2:$K$16,2,FALSE),0)</f>
        <v>0</v>
      </c>
      <c r="I24" s="25"/>
      <c r="J24" s="39">
        <f>IFERROR(VLOOKUP(I24:I135,LISTE!$L$2:$M$5,2,FALSE),0)</f>
        <v>0</v>
      </c>
      <c r="K24" s="66" t="s">
        <v>61</v>
      </c>
      <c r="L24" s="40">
        <f>COUNTIF(E13:E124,K24)</f>
        <v>0</v>
      </c>
    </row>
    <row r="25" spans="1:12" x14ac:dyDescent="0.3">
      <c r="A25" s="25"/>
      <c r="B25" s="25"/>
      <c r="C25" s="25"/>
      <c r="D25" s="24">
        <f>IFERROR(VLOOKUP(C25:C136,LISTE!$A$2:$B$4,2,FALSE),0)</f>
        <v>0</v>
      </c>
      <c r="E25" s="25"/>
      <c r="F25" s="25"/>
      <c r="G25" s="25"/>
      <c r="H25" s="26">
        <f>IFERROR(VLOOKUP(G25:G136,LISTE!$J$2:$K$16,2,FALSE),0)</f>
        <v>0</v>
      </c>
      <c r="I25" s="25"/>
      <c r="J25" s="39">
        <f>IFERROR(VLOOKUP(I25:I136,LISTE!$L$2:$M$5,2,FALSE),0)</f>
        <v>0</v>
      </c>
      <c r="K25" s="68" t="s">
        <v>62</v>
      </c>
      <c r="L25" s="41">
        <f>COUNTIF(E13:E124,K25)</f>
        <v>0</v>
      </c>
    </row>
    <row r="26" spans="1:12" x14ac:dyDescent="0.3">
      <c r="A26" s="25"/>
      <c r="B26" s="25"/>
      <c r="C26" s="25"/>
      <c r="D26" s="24">
        <f>IFERROR(VLOOKUP(C26:C137,LISTE!$A$2:$B$4,2,FALSE),0)</f>
        <v>0</v>
      </c>
      <c r="E26" s="25"/>
      <c r="F26" s="25"/>
      <c r="G26" s="25"/>
      <c r="H26" s="26">
        <f>IFERROR(VLOOKUP(G26:G137,LISTE!$J$2:$K$16,2,FALSE),0)</f>
        <v>0</v>
      </c>
      <c r="I26" s="25"/>
      <c r="J26" s="39">
        <f>IFERROR(VLOOKUP(I26:I137,LISTE!$L$2:$M$5,2,FALSE),0)</f>
        <v>0</v>
      </c>
      <c r="K26" s="68" t="s">
        <v>63</v>
      </c>
      <c r="L26" s="41">
        <f>COUNTIF(E13:E124,K26)</f>
        <v>0</v>
      </c>
    </row>
    <row r="27" spans="1:12" x14ac:dyDescent="0.3">
      <c r="A27" s="25"/>
      <c r="B27" s="25"/>
      <c r="C27" s="25"/>
      <c r="D27" s="24">
        <f>IFERROR(VLOOKUP(C27:C138,LISTE!$A$2:$B$4,2,FALSE),0)</f>
        <v>0</v>
      </c>
      <c r="E27" s="25"/>
      <c r="F27" s="25"/>
      <c r="G27" s="25"/>
      <c r="H27" s="26">
        <f>IFERROR(VLOOKUP(G27:G138,LISTE!$J$2:$K$16,2,FALSE),0)</f>
        <v>0</v>
      </c>
      <c r="I27" s="25"/>
      <c r="J27" s="39">
        <f>IFERROR(VLOOKUP(I27:I138,LISTE!$L$2:$M$5,2,FALSE),0)</f>
        <v>0</v>
      </c>
      <c r="K27" s="68" t="s">
        <v>64</v>
      </c>
      <c r="L27" s="41">
        <f>COUNTIF(E13:E124,K27)</f>
        <v>0</v>
      </c>
    </row>
    <row r="28" spans="1:12" x14ac:dyDescent="0.3">
      <c r="A28" s="25"/>
      <c r="B28" s="25"/>
      <c r="C28" s="25"/>
      <c r="D28" s="24">
        <f>IFERROR(VLOOKUP(C28:C139,LISTE!$A$2:$B$4,2,FALSE),0)</f>
        <v>0</v>
      </c>
      <c r="E28" s="25"/>
      <c r="F28" s="25"/>
      <c r="G28" s="25"/>
      <c r="H28" s="26">
        <f>IFERROR(VLOOKUP(G28:G139,LISTE!$J$2:$K$16,2,FALSE),0)</f>
        <v>0</v>
      </c>
      <c r="I28" s="25"/>
      <c r="J28" s="39">
        <f>IFERROR(VLOOKUP(I28:I139,LISTE!$L$2:$M$5,2,FALSE),0)</f>
        <v>0</v>
      </c>
      <c r="K28" s="68" t="s">
        <v>65</v>
      </c>
      <c r="L28" s="41">
        <f>COUNTIF(E13:E124,K28)</f>
        <v>0</v>
      </c>
    </row>
    <row r="29" spans="1:12" ht="15" thickBot="1" x14ac:dyDescent="0.35">
      <c r="A29" s="25"/>
      <c r="B29" s="25"/>
      <c r="C29" s="25"/>
      <c r="D29" s="24">
        <f>IFERROR(VLOOKUP(C29:C140,LISTE!$A$2:$B$4,2,FALSE),0)</f>
        <v>0</v>
      </c>
      <c r="E29" s="25"/>
      <c r="F29" s="25"/>
      <c r="G29" s="25"/>
      <c r="H29" s="26">
        <f>IFERROR(VLOOKUP(G29:G140,LISTE!$J$2:$K$16,2,FALSE),0)</f>
        <v>0</v>
      </c>
      <c r="I29" s="25"/>
      <c r="J29" s="39">
        <f>IFERROR(VLOOKUP(I29:I140,LISTE!$L$2:$M$5,2,FALSE),0)</f>
        <v>0</v>
      </c>
      <c r="K29" s="67" t="s">
        <v>66</v>
      </c>
      <c r="L29" s="42">
        <f>COUNTIF(E13:E124,K29)</f>
        <v>0</v>
      </c>
    </row>
    <row r="30" spans="1:12" x14ac:dyDescent="0.3">
      <c r="A30" s="25"/>
      <c r="B30" s="25"/>
      <c r="C30" s="25"/>
      <c r="D30" s="24">
        <f>IFERROR(VLOOKUP(C30:C141,LISTE!$A$2:$B$4,2,FALSE),0)</f>
        <v>0</v>
      </c>
      <c r="E30" s="25"/>
      <c r="F30" s="25"/>
      <c r="G30" s="25"/>
      <c r="H30" s="26">
        <f>IFERROR(VLOOKUP(G30:G141,LISTE!$J$2:$K$16,2,FALSE),0)</f>
        <v>0</v>
      </c>
      <c r="I30" s="25"/>
      <c r="J30" s="39">
        <f>IFERROR(VLOOKUP(I30:I141,LISTE!$L$2:$M$5,2,FALSE),0)</f>
        <v>0</v>
      </c>
      <c r="K30" s="66" t="s">
        <v>22</v>
      </c>
      <c r="L30" s="40">
        <f>COUNTIF(F13:F124,K30)+COUNTIF(I13:I124,K30)</f>
        <v>0</v>
      </c>
    </row>
    <row r="31" spans="1:12" x14ac:dyDescent="0.3">
      <c r="A31" s="25"/>
      <c r="B31" s="25"/>
      <c r="C31" s="25"/>
      <c r="D31" s="24">
        <f>IFERROR(VLOOKUP(C31:C142,LISTE!$A$2:$B$4,2,FALSE),0)</f>
        <v>0</v>
      </c>
      <c r="E31" s="25"/>
      <c r="F31" s="25"/>
      <c r="G31" s="25"/>
      <c r="H31" s="26">
        <f>IFERROR(VLOOKUP(G31:G142,LISTE!$J$2:$K$16,2,FALSE),0)</f>
        <v>0</v>
      </c>
      <c r="I31" s="25"/>
      <c r="J31" s="39">
        <f>IFERROR(VLOOKUP(I31:I142,LISTE!$L$2:$M$5,2,FALSE),0)</f>
        <v>0</v>
      </c>
      <c r="K31" s="68" t="s">
        <v>23</v>
      </c>
      <c r="L31" s="41">
        <f>COUNTIF(F13:F124,K31)+COUNTIF(I13:I124,K31)</f>
        <v>0</v>
      </c>
    </row>
    <row r="32" spans="1:12" x14ac:dyDescent="0.3">
      <c r="A32" s="25"/>
      <c r="B32" s="25"/>
      <c r="C32" s="25"/>
      <c r="D32" s="24">
        <f>IFERROR(VLOOKUP(C32:C143,LISTE!$A$2:$B$4,2,FALSE),0)</f>
        <v>0</v>
      </c>
      <c r="E32" s="25"/>
      <c r="F32" s="25"/>
      <c r="G32" s="25"/>
      <c r="H32" s="26">
        <f>IFERROR(VLOOKUP(G32:G143,LISTE!$J$2:$K$16,2,FALSE),0)</f>
        <v>0</v>
      </c>
      <c r="I32" s="25"/>
      <c r="J32" s="39">
        <f>IFERROR(VLOOKUP(I32:I143,LISTE!$L$2:$M$5,2,FALSE),0)</f>
        <v>0</v>
      </c>
      <c r="K32" s="68" t="s">
        <v>28</v>
      </c>
      <c r="L32" s="41">
        <f>COUNTIF(F13:F124,K32)+COUNTIF(I13:I124,K32)</f>
        <v>0</v>
      </c>
    </row>
    <row r="33" spans="1:16" ht="15" thickBot="1" x14ac:dyDescent="0.35">
      <c r="A33" s="25"/>
      <c r="B33" s="25"/>
      <c r="C33" s="25"/>
      <c r="D33" s="24">
        <f>IFERROR(VLOOKUP(C33:C144,LISTE!$A$2:$B$4,2,FALSE),0)</f>
        <v>0</v>
      </c>
      <c r="E33" s="25"/>
      <c r="F33" s="25"/>
      <c r="G33" s="25"/>
      <c r="H33" s="26">
        <f>IFERROR(VLOOKUP(G33:G144,LISTE!$J$2:$K$16,2,FALSE),0)</f>
        <v>0</v>
      </c>
      <c r="I33" s="25"/>
      <c r="J33" s="39">
        <f>IFERROR(VLOOKUP(I33:I144,LISTE!$L$2:$M$5,2,FALSE),0)</f>
        <v>0</v>
      </c>
      <c r="K33" s="67" t="s">
        <v>29</v>
      </c>
      <c r="L33" s="42">
        <f>COUNTIF(F13:F124,K33)+COUNTIF(I13:I124,K33)</f>
        <v>0</v>
      </c>
    </row>
    <row r="34" spans="1:16" ht="15" customHeight="1" x14ac:dyDescent="0.3">
      <c r="A34" s="25"/>
      <c r="B34" s="25"/>
      <c r="C34" s="25"/>
      <c r="D34" s="24">
        <f>IFERROR(VLOOKUP(C34:C145,LISTE!$A$2:$B$4,2,FALSE),0)</f>
        <v>0</v>
      </c>
      <c r="E34" s="25"/>
      <c r="F34" s="25"/>
      <c r="G34" s="25"/>
      <c r="H34" s="26">
        <f>IFERROR(VLOOKUP(G34:G145,LISTE!$J$2:$K$16,2,FALSE),0)</f>
        <v>0</v>
      </c>
      <c r="I34" s="25"/>
      <c r="J34" s="39">
        <f>IFERROR(VLOOKUP(I34:I145,LISTE!$L$2:$M$5,2,FALSE),0)</f>
        <v>0</v>
      </c>
      <c r="K34" s="69" t="s">
        <v>76</v>
      </c>
      <c r="L34" s="50">
        <f>COUNTA(G13:G124)</f>
        <v>0</v>
      </c>
      <c r="M34" s="78"/>
      <c r="N34" s="78"/>
      <c r="O34" s="78"/>
      <c r="P34" s="78"/>
    </row>
    <row r="35" spans="1:16" ht="15" thickBot="1" x14ac:dyDescent="0.35">
      <c r="A35" s="25"/>
      <c r="B35" s="25"/>
      <c r="C35" s="25"/>
      <c r="D35" s="24">
        <f>IFERROR(VLOOKUP(C35:C146,LISTE!$A$2:$B$4,2,FALSE),0)</f>
        <v>0</v>
      </c>
      <c r="E35" s="25"/>
      <c r="F35" s="25"/>
      <c r="G35" s="25"/>
      <c r="H35" s="26">
        <f>IFERROR(VLOOKUP(G35:G146,LISTE!$J$2:$K$16,2,FALSE),0)</f>
        <v>0</v>
      </c>
      <c r="I35" s="25"/>
      <c r="J35" s="39">
        <f>IFERROR(VLOOKUP(I35:I146,LISTE!$L$2:$M$5,2,FALSE),0)</f>
        <v>0</v>
      </c>
      <c r="K35" s="67" t="s">
        <v>77</v>
      </c>
      <c r="L35" s="42">
        <f>COUNTA(I13:I124)</f>
        <v>0</v>
      </c>
      <c r="M35" s="78"/>
      <c r="N35" s="78"/>
      <c r="O35" s="78"/>
      <c r="P35" s="78"/>
    </row>
    <row r="36" spans="1:16" x14ac:dyDescent="0.3">
      <c r="A36" s="25"/>
      <c r="B36" s="25"/>
      <c r="C36" s="25"/>
      <c r="D36" s="24">
        <f>IFERROR(VLOOKUP(C36:C147,LISTE!$A$2:$B$4,2,FALSE),0)</f>
        <v>0</v>
      </c>
      <c r="E36" s="25"/>
      <c r="F36" s="25"/>
      <c r="G36" s="25"/>
      <c r="H36" s="26">
        <f>IFERROR(VLOOKUP(G36:G147,LISTE!$J$2:$K$16,2,FALSE),0)</f>
        <v>0</v>
      </c>
      <c r="I36" s="25"/>
      <c r="J36" s="39">
        <f>IFERROR(VLOOKUP(I36:I147,LISTE!$L$2:$M$5,2,FALSE),0)</f>
        <v>0</v>
      </c>
      <c r="K36" s="63"/>
      <c r="L36" s="63"/>
    </row>
    <row r="37" spans="1:16" x14ac:dyDescent="0.3">
      <c r="A37" s="25"/>
      <c r="B37" s="25"/>
      <c r="C37" s="25"/>
      <c r="D37" s="24">
        <f>IFERROR(VLOOKUP(C37:C148,LISTE!$A$2:$B$4,2,FALSE),0)</f>
        <v>0</v>
      </c>
      <c r="E37" s="25"/>
      <c r="F37" s="25"/>
      <c r="G37" s="25"/>
      <c r="H37" s="26">
        <f>IFERROR(VLOOKUP(G37:G148,LISTE!$J$2:$K$16,2,FALSE),0)</f>
        <v>0</v>
      </c>
      <c r="I37" s="25"/>
      <c r="J37" s="26">
        <f>IFERROR(VLOOKUP(I37:I148,LISTE!$L$2:$M$5,2,FALSE),0)</f>
        <v>0</v>
      </c>
      <c r="K37" s="152" t="s">
        <v>96</v>
      </c>
      <c r="L37" s="152"/>
    </row>
    <row r="38" spans="1:16" x14ac:dyDescent="0.3">
      <c r="A38" s="25"/>
      <c r="B38" s="25"/>
      <c r="C38" s="25"/>
      <c r="D38" s="24">
        <f>IFERROR(VLOOKUP(C38:C149,LISTE!$A$2:$B$4,2,FALSE),0)</f>
        <v>0</v>
      </c>
      <c r="E38" s="25"/>
      <c r="F38" s="25"/>
      <c r="G38" s="25"/>
      <c r="H38" s="26">
        <f>IFERROR(VLOOKUP(G38:G149,LISTE!$J$2:$K$16,2,FALSE),0)</f>
        <v>0</v>
      </c>
      <c r="I38" s="25"/>
      <c r="J38" s="26">
        <f>IFERROR(VLOOKUP(I38:I149,LISTE!$L$2:$M$5,2,FALSE),0)</f>
        <v>0</v>
      </c>
      <c r="K38" s="27" t="s">
        <v>95</v>
      </c>
      <c r="L38" s="26">
        <f>SUM(H13:H127)</f>
        <v>0</v>
      </c>
    </row>
    <row r="39" spans="1:16" x14ac:dyDescent="0.3">
      <c r="A39" s="25"/>
      <c r="B39" s="25"/>
      <c r="C39" s="25"/>
      <c r="D39" s="24">
        <f>IFERROR(VLOOKUP(C39:C150,LISTE!$A$2:$B$4,2,FALSE),0)</f>
        <v>0</v>
      </c>
      <c r="E39" s="25"/>
      <c r="F39" s="25"/>
      <c r="G39" s="25"/>
      <c r="H39" s="26">
        <f>IFERROR(VLOOKUP(G39:G150,LISTE!$J$2:$K$16,2,FALSE),0)</f>
        <v>0</v>
      </c>
      <c r="I39" s="25"/>
      <c r="J39" s="26">
        <f>IFERROR(VLOOKUP(I39:I150,LISTE!$L$2:$M$5,2,FALSE),0)</f>
        <v>0</v>
      </c>
      <c r="K39" s="27" t="s">
        <v>9</v>
      </c>
      <c r="L39" s="26">
        <f>SUM(J13:J127)</f>
        <v>0</v>
      </c>
    </row>
    <row r="40" spans="1:16" x14ac:dyDescent="0.3">
      <c r="A40" s="25"/>
      <c r="B40" s="25"/>
      <c r="C40" s="25"/>
      <c r="D40" s="24">
        <f>IFERROR(VLOOKUP(C40:C151,LISTE!$A$2:$B$4,2,FALSE),0)</f>
        <v>0</v>
      </c>
      <c r="E40" s="25"/>
      <c r="F40" s="25"/>
      <c r="G40" s="25"/>
      <c r="H40" s="26">
        <f>IFERROR(VLOOKUP(G40:G151,LISTE!$J$2:$K$16,2,FALSE),0)</f>
        <v>0</v>
      </c>
      <c r="I40" s="25"/>
      <c r="J40" s="26">
        <f>IFERROR(VLOOKUP(I40:I151,LISTE!$L$2:$M$5,2,FALSE),0)</f>
        <v>0</v>
      </c>
      <c r="K40" s="63"/>
      <c r="L40" s="63"/>
    </row>
    <row r="41" spans="1:16" ht="15" thickBot="1" x14ac:dyDescent="0.35">
      <c r="A41" s="25"/>
      <c r="B41" s="25"/>
      <c r="C41" s="25"/>
      <c r="D41" s="24">
        <f>IFERROR(VLOOKUP(C41:C152,LISTE!$A$2:$B$4,2,FALSE),0)</f>
        <v>0</v>
      </c>
      <c r="E41" s="25"/>
      <c r="F41" s="25"/>
      <c r="G41" s="25"/>
      <c r="H41" s="26">
        <f>IFERROR(VLOOKUP(G41:G152,LISTE!$J$2:$K$16,2,FALSE),0)</f>
        <v>0</v>
      </c>
      <c r="I41" s="25"/>
      <c r="J41" s="26">
        <f>IFERROR(VLOOKUP(I41:I152,LISTE!$L$2:$M$5,2,FALSE),0)</f>
        <v>0</v>
      </c>
      <c r="K41" s="63"/>
      <c r="L41" s="63"/>
    </row>
    <row r="42" spans="1:16" ht="15" thickBot="1" x14ac:dyDescent="0.35">
      <c r="A42" s="25"/>
      <c r="B42" s="25"/>
      <c r="C42" s="25"/>
      <c r="D42" s="24">
        <f>IFERROR(VLOOKUP(C42:C153,LISTE!$A$2:$B$4,2,FALSE),0)</f>
        <v>0</v>
      </c>
      <c r="E42" s="25"/>
      <c r="F42" s="25"/>
      <c r="G42" s="25"/>
      <c r="H42" s="26">
        <f>IFERROR(VLOOKUP(G42:G153,LISTE!$J$2:$K$16,2,FALSE),0)</f>
        <v>0</v>
      </c>
      <c r="I42" s="25"/>
      <c r="J42" s="26">
        <f>IFERROR(VLOOKUP(I42:I153,LISTE!$L$2:$M$5,2,FALSE),0)</f>
        <v>0</v>
      </c>
      <c r="K42" s="64" t="s">
        <v>10</v>
      </c>
      <c r="L42" s="65" t="s">
        <v>154</v>
      </c>
      <c r="M42" s="47"/>
    </row>
    <row r="43" spans="1:16" x14ac:dyDescent="0.3">
      <c r="A43" s="25"/>
      <c r="B43" s="25"/>
      <c r="C43" s="25"/>
      <c r="D43" s="24">
        <f>IFERROR(VLOOKUP(C43:C154,LISTE!$A$2:$B$4,2,FALSE),0)</f>
        <v>0</v>
      </c>
      <c r="E43" s="25"/>
      <c r="F43" s="25"/>
      <c r="G43" s="25"/>
      <c r="H43" s="26">
        <f>IFERROR(VLOOKUP(G43:G154,LISTE!$J$2:$K$16,2,FALSE),0)</f>
        <v>0</v>
      </c>
      <c r="I43" s="25"/>
      <c r="J43" s="39">
        <f>IFERROR(VLOOKUP(I43:I154,LISTE!$L$2:$M$5,2,FALSE),0)</f>
        <v>0</v>
      </c>
      <c r="K43" s="66" t="s">
        <v>41</v>
      </c>
      <c r="L43" s="40">
        <f>COUNTIF(G13:G124,K43)</f>
        <v>0</v>
      </c>
      <c r="M43" s="47"/>
    </row>
    <row r="44" spans="1:16" x14ac:dyDescent="0.3">
      <c r="A44" s="25"/>
      <c r="B44" s="25"/>
      <c r="C44" s="25"/>
      <c r="D44" s="24">
        <f>IFERROR(VLOOKUP(C44:C155,LISTE!$A$2:$B$4,2,FALSE),0)</f>
        <v>0</v>
      </c>
      <c r="E44" s="25"/>
      <c r="F44" s="25"/>
      <c r="G44" s="25"/>
      <c r="H44" s="26">
        <f>IFERROR(VLOOKUP(G44:G155,LISTE!$J$2:$K$16,2,FALSE),0)</f>
        <v>0</v>
      </c>
      <c r="I44" s="25"/>
      <c r="J44" s="39">
        <f>IFERROR(VLOOKUP(I44:I155,LISTE!$L$2:$M$5,2,FALSE),0)</f>
        <v>0</v>
      </c>
      <c r="K44" s="68" t="s">
        <v>42</v>
      </c>
      <c r="L44" s="41">
        <f>COUNTIF(G13:G124,K44)</f>
        <v>0</v>
      </c>
      <c r="M44" s="47"/>
    </row>
    <row r="45" spans="1:16" x14ac:dyDescent="0.3">
      <c r="A45" s="25"/>
      <c r="B45" s="25"/>
      <c r="C45" s="25"/>
      <c r="D45" s="24">
        <f>IFERROR(VLOOKUP(C45:C156,LISTE!$A$2:$B$4,2,FALSE),0)</f>
        <v>0</v>
      </c>
      <c r="E45" s="25"/>
      <c r="F45" s="25"/>
      <c r="G45" s="25"/>
      <c r="H45" s="26">
        <f>IFERROR(VLOOKUP(G45:G156,LISTE!$J$2:$K$16,2,FALSE),0)</f>
        <v>0</v>
      </c>
      <c r="I45" s="25"/>
      <c r="J45" s="39">
        <f>IFERROR(VLOOKUP(I45:I156,LISTE!$L$2:$M$5,2,FALSE),0)</f>
        <v>0</v>
      </c>
      <c r="K45" s="68" t="s">
        <v>43</v>
      </c>
      <c r="L45" s="41">
        <f>COUNTIF(G13:G124,K45)</f>
        <v>0</v>
      </c>
      <c r="M45" s="47"/>
    </row>
    <row r="46" spans="1:16" x14ac:dyDescent="0.3">
      <c r="A46" s="25"/>
      <c r="B46" s="25"/>
      <c r="C46" s="25"/>
      <c r="D46" s="24">
        <f>IFERROR(VLOOKUP(C46:C157,LISTE!$A$2:$B$4,2,FALSE),0)</f>
        <v>0</v>
      </c>
      <c r="E46" s="25"/>
      <c r="F46" s="25"/>
      <c r="G46" s="25"/>
      <c r="H46" s="26">
        <f>IFERROR(VLOOKUP(G46:G157,LISTE!$J$2:$K$16,2,FALSE),0)</f>
        <v>0</v>
      </c>
      <c r="I46" s="25"/>
      <c r="J46" s="39">
        <f>IFERROR(VLOOKUP(I46:I157,LISTE!$L$2:$M$5,2,FALSE),0)</f>
        <v>0</v>
      </c>
      <c r="K46" s="68" t="s">
        <v>44</v>
      </c>
      <c r="L46" s="41">
        <f>COUNTIF(G13:G124,K46)</f>
        <v>0</v>
      </c>
      <c r="M46" s="47"/>
    </row>
    <row r="47" spans="1:16" x14ac:dyDescent="0.3">
      <c r="A47" s="25"/>
      <c r="B47" s="25"/>
      <c r="C47" s="25"/>
      <c r="D47" s="24">
        <f>IFERROR(VLOOKUP(C47:C158,LISTE!$A$2:$B$4,2,FALSE),0)</f>
        <v>0</v>
      </c>
      <c r="E47" s="25"/>
      <c r="F47" s="25"/>
      <c r="G47" s="25"/>
      <c r="H47" s="26">
        <f>IFERROR(VLOOKUP(G47:G158,LISTE!$J$2:$K$16,2,FALSE),0)</f>
        <v>0</v>
      </c>
      <c r="I47" s="25"/>
      <c r="J47" s="39">
        <f>IFERROR(VLOOKUP(I47:I158,LISTE!$L$2:$M$5,2,FALSE),0)</f>
        <v>0</v>
      </c>
      <c r="K47" s="68" t="s">
        <v>45</v>
      </c>
      <c r="L47" s="41">
        <f>COUNTIF(G13:G124,K47)</f>
        <v>0</v>
      </c>
      <c r="M47" s="47"/>
    </row>
    <row r="48" spans="1:16" x14ac:dyDescent="0.3">
      <c r="A48" s="25"/>
      <c r="B48" s="25"/>
      <c r="C48" s="25"/>
      <c r="D48" s="24">
        <f>IFERROR(VLOOKUP(C48:C159,LISTE!$A$2:$B$4,2,FALSE),0)</f>
        <v>0</v>
      </c>
      <c r="E48" s="25"/>
      <c r="F48" s="25"/>
      <c r="G48" s="25"/>
      <c r="H48" s="26">
        <f>IFERROR(VLOOKUP(G48:G159,LISTE!$J$2:$K$16,2,FALSE),0)</f>
        <v>0</v>
      </c>
      <c r="I48" s="25"/>
      <c r="J48" s="39">
        <f>IFERROR(VLOOKUP(I48:I159,LISTE!$L$2:$M$5,2,FALSE),0)</f>
        <v>0</v>
      </c>
      <c r="K48" s="68" t="s">
        <v>34</v>
      </c>
      <c r="L48" s="41">
        <f>COUNTIF(G13:G124,K48)</f>
        <v>0</v>
      </c>
      <c r="M48" s="47"/>
    </row>
    <row r="49" spans="1:13" x14ac:dyDescent="0.3">
      <c r="A49" s="25"/>
      <c r="B49" s="25"/>
      <c r="C49" s="25"/>
      <c r="D49" s="24">
        <f>IFERROR(VLOOKUP(C49:C160,LISTE!$A$2:$B$4,2,FALSE),0)</f>
        <v>0</v>
      </c>
      <c r="E49" s="25"/>
      <c r="F49" s="25"/>
      <c r="G49" s="25"/>
      <c r="H49" s="26">
        <f>IFERROR(VLOOKUP(G49:G160,LISTE!$J$2:$K$16,2,FALSE),0)</f>
        <v>0</v>
      </c>
      <c r="I49" s="25"/>
      <c r="J49" s="39">
        <f>IFERROR(VLOOKUP(I49:I160,LISTE!$L$2:$M$5,2,FALSE),0)</f>
        <v>0</v>
      </c>
      <c r="K49" s="68" t="s">
        <v>35</v>
      </c>
      <c r="L49" s="41">
        <f>COUNTIF(G13:G124,K49)</f>
        <v>0</v>
      </c>
      <c r="M49" s="47"/>
    </row>
    <row r="50" spans="1:13" x14ac:dyDescent="0.3">
      <c r="A50" s="25"/>
      <c r="B50" s="25"/>
      <c r="C50" s="25"/>
      <c r="D50" s="24">
        <f>IFERROR(VLOOKUP(C50:C161,LISTE!$A$2:$B$4,2,FALSE),0)</f>
        <v>0</v>
      </c>
      <c r="E50" s="25"/>
      <c r="F50" s="25"/>
      <c r="G50" s="25"/>
      <c r="H50" s="26">
        <f>IFERROR(VLOOKUP(G50:G161,LISTE!$J$2:$K$16,2,FALSE),0)</f>
        <v>0</v>
      </c>
      <c r="I50" s="25"/>
      <c r="J50" s="39">
        <f>IFERROR(VLOOKUP(I50:I161,LISTE!$L$2:$M$5,2,FALSE),0)</f>
        <v>0</v>
      </c>
      <c r="K50" s="68" t="s">
        <v>31</v>
      </c>
      <c r="L50" s="41">
        <f>COUNTIF(G13:G124,K50)</f>
        <v>0</v>
      </c>
      <c r="M50" s="47"/>
    </row>
    <row r="51" spans="1:13" x14ac:dyDescent="0.3">
      <c r="A51" s="25"/>
      <c r="B51" s="25"/>
      <c r="C51" s="25"/>
      <c r="D51" s="24">
        <f>IFERROR(VLOOKUP(C51:C162,LISTE!$A$2:$B$4,2,FALSE),0)</f>
        <v>0</v>
      </c>
      <c r="E51" s="25"/>
      <c r="F51" s="25"/>
      <c r="G51" s="25"/>
      <c r="H51" s="26">
        <f>IFERROR(VLOOKUP(G51:G162,LISTE!$J$2:$K$16,2,FALSE),0)</f>
        <v>0</v>
      </c>
      <c r="I51" s="25"/>
      <c r="J51" s="39">
        <f>IFERROR(VLOOKUP(I51:I162,LISTE!$L$2:$M$5,2,FALSE),0)</f>
        <v>0</v>
      </c>
      <c r="K51" s="68" t="s">
        <v>32</v>
      </c>
      <c r="L51" s="41">
        <f>COUNTIF(G13:G124,K51)</f>
        <v>0</v>
      </c>
      <c r="M51" s="47"/>
    </row>
    <row r="52" spans="1:13" x14ac:dyDescent="0.3">
      <c r="A52" s="25"/>
      <c r="B52" s="25"/>
      <c r="C52" s="25"/>
      <c r="D52" s="24">
        <f>IFERROR(VLOOKUP(C52:C163,LISTE!$A$2:$B$4,2,FALSE),0)</f>
        <v>0</v>
      </c>
      <c r="E52" s="25"/>
      <c r="F52" s="25"/>
      <c r="G52" s="25"/>
      <c r="H52" s="26">
        <f>IFERROR(VLOOKUP(G52:G163,LISTE!$J$2:$K$16,2,FALSE),0)</f>
        <v>0</v>
      </c>
      <c r="I52" s="25"/>
      <c r="J52" s="39">
        <f>IFERROR(VLOOKUP(I52:I163,LISTE!$L$2:$M$5,2,FALSE),0)</f>
        <v>0</v>
      </c>
      <c r="K52" s="68" t="s">
        <v>33</v>
      </c>
      <c r="L52" s="41">
        <f>COUNTIF(G13:G124,K52)</f>
        <v>0</v>
      </c>
      <c r="M52" s="47"/>
    </row>
    <row r="53" spans="1:13" x14ac:dyDescent="0.3">
      <c r="A53" s="25"/>
      <c r="B53" s="25"/>
      <c r="C53" s="25"/>
      <c r="D53" s="24">
        <f>IFERROR(VLOOKUP(C53:C164,LISTE!$A$2:$B$4,2,FALSE),0)</f>
        <v>0</v>
      </c>
      <c r="E53" s="25"/>
      <c r="F53" s="25"/>
      <c r="G53" s="25"/>
      <c r="H53" s="26">
        <f>IFERROR(VLOOKUP(G53:G164,LISTE!$J$2:$K$16,2,FALSE),0)</f>
        <v>0</v>
      </c>
      <c r="I53" s="25"/>
      <c r="J53" s="39">
        <f>IFERROR(VLOOKUP(I53:I164,LISTE!$L$2:$M$5,2,FALSE),0)</f>
        <v>0</v>
      </c>
      <c r="K53" s="68" t="s">
        <v>36</v>
      </c>
      <c r="L53" s="41">
        <f>COUNTIF(G13:G124,K53)</f>
        <v>0</v>
      </c>
      <c r="M53" s="47"/>
    </row>
    <row r="54" spans="1:13" x14ac:dyDescent="0.3">
      <c r="A54" s="25"/>
      <c r="B54" s="25"/>
      <c r="C54" s="25"/>
      <c r="D54" s="24">
        <f>IFERROR(VLOOKUP(C54:C165,LISTE!$A$2:$B$4,2,FALSE),0)</f>
        <v>0</v>
      </c>
      <c r="E54" s="25"/>
      <c r="F54" s="25"/>
      <c r="G54" s="25"/>
      <c r="H54" s="26">
        <f>IFERROR(VLOOKUP(G54:G165,LISTE!$J$2:$K$16,2,FALSE),0)</f>
        <v>0</v>
      </c>
      <c r="I54" s="25"/>
      <c r="J54" s="39">
        <f>IFERROR(VLOOKUP(I54:I165,LISTE!$L$2:$M$5,2,FALSE),0)</f>
        <v>0</v>
      </c>
      <c r="K54" s="68" t="s">
        <v>37</v>
      </c>
      <c r="L54" s="41">
        <f>COUNTIF(G13:G124,K54)</f>
        <v>0</v>
      </c>
      <c r="M54" s="47"/>
    </row>
    <row r="55" spans="1:13" x14ac:dyDescent="0.3">
      <c r="A55" s="25"/>
      <c r="B55" s="25"/>
      <c r="C55" s="25"/>
      <c r="D55" s="24">
        <f>IFERROR(VLOOKUP(C55:C166,LISTE!$A$2:$B$4,2,FALSE),0)</f>
        <v>0</v>
      </c>
      <c r="E55" s="25"/>
      <c r="F55" s="25"/>
      <c r="G55" s="25"/>
      <c r="H55" s="26">
        <f>IFERROR(VLOOKUP(G55:G166,LISTE!$J$2:$K$16,2,FALSE),0)</f>
        <v>0</v>
      </c>
      <c r="I55" s="25"/>
      <c r="J55" s="39">
        <f>IFERROR(VLOOKUP(I55:I166,LISTE!$L$2:$M$5,2,FALSE),0)</f>
        <v>0</v>
      </c>
      <c r="K55" s="68" t="s">
        <v>38</v>
      </c>
      <c r="L55" s="41">
        <f>COUNTIF(G13:G124,K55)</f>
        <v>0</v>
      </c>
      <c r="M55" s="47"/>
    </row>
    <row r="56" spans="1:13" x14ac:dyDescent="0.3">
      <c r="A56" s="25"/>
      <c r="B56" s="25"/>
      <c r="C56" s="25"/>
      <c r="D56" s="24">
        <f>IFERROR(VLOOKUP(C56:C167,LISTE!$A$2:$B$4,2,FALSE),0)</f>
        <v>0</v>
      </c>
      <c r="E56" s="25"/>
      <c r="F56" s="25"/>
      <c r="G56" s="25"/>
      <c r="H56" s="26">
        <f>IFERROR(VLOOKUP(G56:G167,LISTE!$J$2:$K$16,2,FALSE),0)</f>
        <v>0</v>
      </c>
      <c r="I56" s="25"/>
      <c r="J56" s="39">
        <f>IFERROR(VLOOKUP(I56:I167,LISTE!$L$2:$M$5,2,FALSE),0)</f>
        <v>0</v>
      </c>
      <c r="K56" s="68" t="s">
        <v>39</v>
      </c>
      <c r="L56" s="41">
        <f>COUNTIF(G13:G124,K56)</f>
        <v>0</v>
      </c>
      <c r="M56" s="47"/>
    </row>
    <row r="57" spans="1:13" ht="15" thickBot="1" x14ac:dyDescent="0.35">
      <c r="A57" s="25"/>
      <c r="B57" s="25"/>
      <c r="C57" s="25"/>
      <c r="D57" s="24">
        <f>IFERROR(VLOOKUP(C57:C168,LISTE!$A$2:$B$4,2,FALSE),0)</f>
        <v>0</v>
      </c>
      <c r="E57" s="25"/>
      <c r="F57" s="25"/>
      <c r="G57" s="25"/>
      <c r="H57" s="26">
        <f>IFERROR(VLOOKUP(G57:G168,LISTE!$J$2:$K$16,2,FALSE),0)</f>
        <v>0</v>
      </c>
      <c r="I57" s="25"/>
      <c r="J57" s="39">
        <f>IFERROR(VLOOKUP(I57:I168,LISTE!$L$2:$M$5,2,FALSE),0)</f>
        <v>0</v>
      </c>
      <c r="K57" s="67" t="s">
        <v>40</v>
      </c>
      <c r="L57" s="42">
        <f>COUNTIF(G13:G124,K57)</f>
        <v>0</v>
      </c>
      <c r="M57" s="47"/>
    </row>
    <row r="58" spans="1:13" x14ac:dyDescent="0.3">
      <c r="A58" s="25"/>
      <c r="B58" s="25"/>
      <c r="C58" s="25"/>
      <c r="D58" s="24">
        <f>IFERROR(VLOOKUP(C58:C169,LISTE!$A$2:$B$4,2,FALSE),0)</f>
        <v>0</v>
      </c>
      <c r="E58" s="25"/>
      <c r="F58" s="25"/>
      <c r="G58" s="25"/>
      <c r="H58" s="26">
        <f>IFERROR(VLOOKUP(G58:G169,LISTE!$J$2:$K$16,2,FALSE),0)</f>
        <v>0</v>
      </c>
      <c r="I58" s="25"/>
      <c r="J58" s="39">
        <f>IFERROR(VLOOKUP(I58:I169,LISTE!$L$2:$M$5,2,FALSE),0)</f>
        <v>0</v>
      </c>
      <c r="K58" s="70" t="s">
        <v>155</v>
      </c>
      <c r="L58" s="59">
        <f>SUM(H13:H124)</f>
        <v>0</v>
      </c>
    </row>
    <row r="59" spans="1:13" x14ac:dyDescent="0.3">
      <c r="A59" s="25"/>
      <c r="B59" s="25"/>
      <c r="C59" s="25"/>
      <c r="D59" s="24">
        <f>IFERROR(VLOOKUP(C59:C170,LISTE!$A$2:$B$4,2,FALSE),0)</f>
        <v>0</v>
      </c>
      <c r="E59" s="25"/>
      <c r="F59" s="25"/>
      <c r="G59" s="25"/>
      <c r="H59" s="26">
        <f>IFERROR(VLOOKUP(G59:G170,LISTE!$J$2:$K$16,2,FALSE),0)</f>
        <v>0</v>
      </c>
      <c r="I59" s="25"/>
      <c r="J59" s="26">
        <f>IFERROR(VLOOKUP(I59:I170,LISTE!$L$2:$M$5,2,FALSE),0)</f>
        <v>0</v>
      </c>
      <c r="K59" s="1"/>
      <c r="L59" s="1"/>
    </row>
    <row r="60" spans="1:13" x14ac:dyDescent="0.3">
      <c r="A60" s="25"/>
      <c r="B60" s="25"/>
      <c r="C60" s="25"/>
      <c r="D60" s="24">
        <f>IFERROR(VLOOKUP(C60:C171,LISTE!$A$2:$B$4,2,FALSE),0)</f>
        <v>0</v>
      </c>
      <c r="E60" s="25"/>
      <c r="F60" s="25"/>
      <c r="G60" s="25"/>
      <c r="H60" s="26">
        <f>IFERROR(VLOOKUP(G60:G171,LISTE!$J$2:$K$16,2,FALSE),0)</f>
        <v>0</v>
      </c>
      <c r="I60" s="25"/>
      <c r="J60" s="26">
        <f>IFERROR(VLOOKUP(I60:I171,LISTE!$L$2:$M$5,2,FALSE),0)</f>
        <v>0</v>
      </c>
      <c r="K60" s="1"/>
      <c r="L60" s="1"/>
    </row>
    <row r="61" spans="1:13" x14ac:dyDescent="0.3">
      <c r="A61" s="25"/>
      <c r="B61" s="25"/>
      <c r="C61" s="25"/>
      <c r="D61" s="24">
        <f>IFERROR(VLOOKUP(C61:C172,LISTE!$A$2:$B$4,2,FALSE),0)</f>
        <v>0</v>
      </c>
      <c r="E61" s="25"/>
      <c r="F61" s="25"/>
      <c r="G61" s="25"/>
      <c r="H61" s="26">
        <f>IFERROR(VLOOKUP(G61:G172,LISTE!$J$2:$K$16,2,FALSE),0)</f>
        <v>0</v>
      </c>
      <c r="I61" s="25"/>
      <c r="J61" s="26">
        <f>IFERROR(VLOOKUP(I61:I172,LISTE!$L$2:$M$5,2,FALSE),0)</f>
        <v>0</v>
      </c>
      <c r="K61" s="1"/>
      <c r="L61" s="1"/>
    </row>
    <row r="62" spans="1:13" x14ac:dyDescent="0.3">
      <c r="A62" s="25"/>
      <c r="B62" s="25"/>
      <c r="C62" s="25"/>
      <c r="D62" s="24">
        <f>IFERROR(VLOOKUP(C62:C173,LISTE!$A$2:$B$4,2,FALSE),0)</f>
        <v>0</v>
      </c>
      <c r="E62" s="25"/>
      <c r="F62" s="25"/>
      <c r="G62" s="25"/>
      <c r="H62" s="26">
        <f>IFERROR(VLOOKUP(G62:G173,LISTE!$J$2:$K$16,2,FALSE),0)</f>
        <v>0</v>
      </c>
      <c r="I62" s="25"/>
      <c r="J62" s="26">
        <f>IFERROR(VLOOKUP(I62:I173,LISTE!$L$2:$M$5,2,FALSE),0)</f>
        <v>0</v>
      </c>
      <c r="K62" s="1"/>
      <c r="L62" s="1"/>
    </row>
    <row r="63" spans="1:13" x14ac:dyDescent="0.3">
      <c r="A63" s="25"/>
      <c r="B63" s="25"/>
      <c r="C63" s="25"/>
      <c r="D63" s="24">
        <f>IFERROR(VLOOKUP(C63:C174,LISTE!$A$2:$B$4,2,FALSE),0)</f>
        <v>0</v>
      </c>
      <c r="E63" s="25"/>
      <c r="F63" s="25"/>
      <c r="G63" s="25"/>
      <c r="H63" s="26">
        <f>IFERROR(VLOOKUP(G63:G174,LISTE!$J$2:$K$16,2,FALSE),0)</f>
        <v>0</v>
      </c>
      <c r="I63" s="25"/>
      <c r="J63" s="26">
        <f>IFERROR(VLOOKUP(I63:I174,LISTE!$L$2:$M$5,2,FALSE),0)</f>
        <v>0</v>
      </c>
      <c r="K63" s="1"/>
      <c r="L63" s="1"/>
    </row>
    <row r="64" spans="1:13" x14ac:dyDescent="0.3">
      <c r="A64" s="25"/>
      <c r="B64" s="25"/>
      <c r="C64" s="25"/>
      <c r="D64" s="24">
        <f>IFERROR(VLOOKUP(C64:C175,LISTE!$A$2:$B$4,2,FALSE),0)</f>
        <v>0</v>
      </c>
      <c r="E64" s="25"/>
      <c r="F64" s="25"/>
      <c r="G64" s="25"/>
      <c r="H64" s="26">
        <f>IFERROR(VLOOKUP(G64:G175,LISTE!$J$2:$K$16,2,FALSE),0)</f>
        <v>0</v>
      </c>
      <c r="I64" s="25"/>
      <c r="J64" s="26">
        <f>IFERROR(VLOOKUP(I64:I175,LISTE!$L$2:$M$5,2,FALSE),0)</f>
        <v>0</v>
      </c>
      <c r="K64" s="1"/>
      <c r="L64" s="1"/>
    </row>
    <row r="65" spans="1:12" x14ac:dyDescent="0.3">
      <c r="A65" s="25"/>
      <c r="B65" s="25"/>
      <c r="C65" s="25"/>
      <c r="D65" s="24">
        <f>IFERROR(VLOOKUP(C65:C176,LISTE!$A$2:$B$4,2,FALSE),0)</f>
        <v>0</v>
      </c>
      <c r="E65" s="25"/>
      <c r="F65" s="25"/>
      <c r="G65" s="25"/>
      <c r="H65" s="26">
        <f>IFERROR(VLOOKUP(G65:G176,LISTE!$J$2:$K$16,2,FALSE),0)</f>
        <v>0</v>
      </c>
      <c r="I65" s="25"/>
      <c r="J65" s="26">
        <f>IFERROR(VLOOKUP(I65:I176,LISTE!$L$2:$M$5,2,FALSE),0)</f>
        <v>0</v>
      </c>
      <c r="K65" s="1"/>
      <c r="L65" s="1"/>
    </row>
    <row r="66" spans="1:12" x14ac:dyDescent="0.3">
      <c r="A66" s="25"/>
      <c r="B66" s="25"/>
      <c r="C66" s="25"/>
      <c r="D66" s="24">
        <f>IFERROR(VLOOKUP(C66:C177,LISTE!$A$2:$B$4,2,FALSE),0)</f>
        <v>0</v>
      </c>
      <c r="E66" s="25"/>
      <c r="F66" s="25"/>
      <c r="G66" s="25"/>
      <c r="H66" s="26">
        <f>IFERROR(VLOOKUP(G66:G177,LISTE!$J$2:$K$16,2,FALSE),0)</f>
        <v>0</v>
      </c>
      <c r="I66" s="25"/>
      <c r="J66" s="26">
        <f>IFERROR(VLOOKUP(I66:I177,LISTE!$L$2:$M$5,2,FALSE),0)</f>
        <v>0</v>
      </c>
      <c r="K66" s="1"/>
      <c r="L66" s="1"/>
    </row>
    <row r="67" spans="1:12" x14ac:dyDescent="0.3">
      <c r="A67" s="25"/>
      <c r="B67" s="25"/>
      <c r="C67" s="25"/>
      <c r="D67" s="24">
        <f>IFERROR(VLOOKUP(C67:C178,LISTE!$A$2:$B$4,2,FALSE),0)</f>
        <v>0</v>
      </c>
      <c r="E67" s="25"/>
      <c r="F67" s="25"/>
      <c r="G67" s="25"/>
      <c r="H67" s="26">
        <f>IFERROR(VLOOKUP(G67:G178,LISTE!$J$2:$K$16,2,FALSE),0)</f>
        <v>0</v>
      </c>
      <c r="I67" s="25"/>
      <c r="J67" s="26">
        <f>IFERROR(VLOOKUP(I67:I178,LISTE!$L$2:$M$5,2,FALSE),0)</f>
        <v>0</v>
      </c>
      <c r="K67" s="1"/>
      <c r="L67" s="1"/>
    </row>
    <row r="68" spans="1:12" x14ac:dyDescent="0.3">
      <c r="A68" s="25"/>
      <c r="B68" s="25"/>
      <c r="C68" s="25"/>
      <c r="D68" s="24">
        <f>IFERROR(VLOOKUP(C68:C179,LISTE!$A$2:$B$4,2,FALSE),0)</f>
        <v>0</v>
      </c>
      <c r="E68" s="25"/>
      <c r="F68" s="25"/>
      <c r="G68" s="25"/>
      <c r="H68" s="26">
        <f>IFERROR(VLOOKUP(G68:G179,LISTE!$J$2:$K$16,2,FALSE),0)</f>
        <v>0</v>
      </c>
      <c r="I68" s="25"/>
      <c r="J68" s="26">
        <f>IFERROR(VLOOKUP(I68:I179,LISTE!$L$2:$M$5,2,FALSE),0)</f>
        <v>0</v>
      </c>
      <c r="K68" s="1"/>
      <c r="L68" s="1"/>
    </row>
    <row r="69" spans="1:12" x14ac:dyDescent="0.3">
      <c r="A69" s="25"/>
      <c r="B69" s="25"/>
      <c r="C69" s="25"/>
      <c r="D69" s="24">
        <f>IFERROR(VLOOKUP(C69:C180,LISTE!$A$2:$B$4,2,FALSE),0)</f>
        <v>0</v>
      </c>
      <c r="E69" s="25"/>
      <c r="F69" s="25"/>
      <c r="G69" s="25"/>
      <c r="H69" s="26">
        <f>IFERROR(VLOOKUP(G69:G180,LISTE!$J$2:$K$16,2,FALSE),0)</f>
        <v>0</v>
      </c>
      <c r="I69" s="25"/>
      <c r="J69" s="26">
        <f>IFERROR(VLOOKUP(I69:I180,LISTE!$L$2:$M$5,2,FALSE),0)</f>
        <v>0</v>
      </c>
      <c r="K69" s="1"/>
      <c r="L69" s="1"/>
    </row>
    <row r="70" spans="1:12" x14ac:dyDescent="0.3">
      <c r="A70" s="25"/>
      <c r="B70" s="25"/>
      <c r="C70" s="25"/>
      <c r="D70" s="24">
        <f>IFERROR(VLOOKUP(C70:C181,LISTE!$A$2:$B$4,2,FALSE),0)</f>
        <v>0</v>
      </c>
      <c r="E70" s="25"/>
      <c r="F70" s="25"/>
      <c r="G70" s="25"/>
      <c r="H70" s="26">
        <f>IFERROR(VLOOKUP(G70:G181,LISTE!$J$2:$K$16,2,FALSE),0)</f>
        <v>0</v>
      </c>
      <c r="I70" s="25"/>
      <c r="J70" s="26">
        <f>IFERROR(VLOOKUP(I70:I181,LISTE!$L$2:$M$5,2,FALSE),0)</f>
        <v>0</v>
      </c>
      <c r="K70" s="1"/>
      <c r="L70" s="1"/>
    </row>
    <row r="71" spans="1:12" x14ac:dyDescent="0.3">
      <c r="A71" s="25"/>
      <c r="B71" s="25"/>
      <c r="C71" s="25"/>
      <c r="D71" s="24">
        <f>IFERROR(VLOOKUP(C71:C182,LISTE!$A$2:$B$4,2,FALSE),0)</f>
        <v>0</v>
      </c>
      <c r="E71" s="25"/>
      <c r="F71" s="25"/>
      <c r="G71" s="25"/>
      <c r="H71" s="26">
        <f>IFERROR(VLOOKUP(G71:G182,LISTE!$J$2:$K$16,2,FALSE),0)</f>
        <v>0</v>
      </c>
      <c r="I71" s="25"/>
      <c r="J71" s="26">
        <f>IFERROR(VLOOKUP(I71:I182,LISTE!$L$2:$M$5,2,FALSE),0)</f>
        <v>0</v>
      </c>
      <c r="K71" s="1"/>
      <c r="L71" s="1"/>
    </row>
    <row r="72" spans="1:12" x14ac:dyDescent="0.3">
      <c r="A72" s="25"/>
      <c r="B72" s="25"/>
      <c r="C72" s="25"/>
      <c r="D72" s="24">
        <f>IFERROR(VLOOKUP(C72:C183,LISTE!$A$2:$B$4,2,FALSE),0)</f>
        <v>0</v>
      </c>
      <c r="E72" s="25"/>
      <c r="F72" s="25"/>
      <c r="G72" s="25"/>
      <c r="H72" s="26">
        <f>IFERROR(VLOOKUP(G72:G183,LISTE!$J$2:$K$16,2,FALSE),0)</f>
        <v>0</v>
      </c>
      <c r="I72" s="25"/>
      <c r="J72" s="26">
        <f>IFERROR(VLOOKUP(I72:I183,LISTE!$L$2:$M$5,2,FALSE),0)</f>
        <v>0</v>
      </c>
      <c r="K72" s="1"/>
      <c r="L72" s="1"/>
    </row>
    <row r="73" spans="1:12" x14ac:dyDescent="0.3">
      <c r="A73" s="25"/>
      <c r="B73" s="25"/>
      <c r="C73" s="25"/>
      <c r="D73" s="24">
        <f>IFERROR(VLOOKUP(C73:C184,LISTE!$A$2:$B$4,2,FALSE),0)</f>
        <v>0</v>
      </c>
      <c r="E73" s="25"/>
      <c r="F73" s="25"/>
      <c r="G73" s="25"/>
      <c r="H73" s="26">
        <f>IFERROR(VLOOKUP(G73:G184,LISTE!$J$2:$K$16,2,FALSE),0)</f>
        <v>0</v>
      </c>
      <c r="I73" s="25"/>
      <c r="J73" s="26">
        <f>IFERROR(VLOOKUP(I73:I184,LISTE!$L$2:$M$5,2,FALSE),0)</f>
        <v>0</v>
      </c>
      <c r="K73" s="1"/>
      <c r="L73" s="1"/>
    </row>
    <row r="74" spans="1:12" x14ac:dyDescent="0.3">
      <c r="A74" s="25"/>
      <c r="B74" s="25"/>
      <c r="C74" s="25"/>
      <c r="D74" s="24">
        <f>IFERROR(VLOOKUP(C74:C185,LISTE!$A$2:$B$4,2,FALSE),0)</f>
        <v>0</v>
      </c>
      <c r="E74" s="25"/>
      <c r="F74" s="25"/>
      <c r="G74" s="25"/>
      <c r="H74" s="26">
        <f>IFERROR(VLOOKUP(G74:G185,LISTE!$J$2:$K$16,2,FALSE),0)</f>
        <v>0</v>
      </c>
      <c r="I74" s="25"/>
      <c r="J74" s="26">
        <f>IFERROR(VLOOKUP(I74:I185,LISTE!$L$2:$M$5,2,FALSE),0)</f>
        <v>0</v>
      </c>
      <c r="K74" s="1"/>
      <c r="L74" s="1"/>
    </row>
    <row r="75" spans="1:12" x14ac:dyDescent="0.3">
      <c r="A75" s="25"/>
      <c r="B75" s="25"/>
      <c r="C75" s="25"/>
      <c r="D75" s="24">
        <f>IFERROR(VLOOKUP(C75:C186,LISTE!$A$2:$B$4,2,FALSE),0)</f>
        <v>0</v>
      </c>
      <c r="E75" s="25"/>
      <c r="F75" s="25"/>
      <c r="G75" s="25"/>
      <c r="H75" s="26">
        <f>IFERROR(VLOOKUP(G75:G186,LISTE!$J$2:$K$16,2,FALSE),0)</f>
        <v>0</v>
      </c>
      <c r="I75" s="25"/>
      <c r="J75" s="26">
        <f>IFERROR(VLOOKUP(I75:I186,LISTE!$L$2:$M$5,2,FALSE),0)</f>
        <v>0</v>
      </c>
      <c r="K75" s="1"/>
      <c r="L75" s="1"/>
    </row>
    <row r="76" spans="1:12" x14ac:dyDescent="0.3">
      <c r="A76" s="25"/>
      <c r="B76" s="25"/>
      <c r="C76" s="25"/>
      <c r="D76" s="24">
        <f>IFERROR(VLOOKUP(C76:C187,LISTE!$A$2:$B$4,2,FALSE),0)</f>
        <v>0</v>
      </c>
      <c r="E76" s="25"/>
      <c r="F76" s="25"/>
      <c r="G76" s="25"/>
      <c r="H76" s="26">
        <f>IFERROR(VLOOKUP(G76:G187,LISTE!$J$2:$K$16,2,FALSE),0)</f>
        <v>0</v>
      </c>
      <c r="I76" s="25"/>
      <c r="J76" s="26">
        <f>IFERROR(VLOOKUP(I76:I187,LISTE!$L$2:$M$5,2,FALSE),0)</f>
        <v>0</v>
      </c>
      <c r="K76" s="1"/>
      <c r="L76" s="1"/>
    </row>
    <row r="77" spans="1:12" x14ac:dyDescent="0.3">
      <c r="A77" s="25"/>
      <c r="B77" s="25"/>
      <c r="C77" s="25"/>
      <c r="D77" s="24">
        <f>IFERROR(VLOOKUP(C77:C188,LISTE!$A$2:$B$4,2,FALSE),0)</f>
        <v>0</v>
      </c>
      <c r="E77" s="25"/>
      <c r="F77" s="25"/>
      <c r="G77" s="25"/>
      <c r="H77" s="26">
        <f>IFERROR(VLOOKUP(G77:G188,LISTE!$J$2:$K$16,2,FALSE),0)</f>
        <v>0</v>
      </c>
      <c r="I77" s="25"/>
      <c r="J77" s="26">
        <f>IFERROR(VLOOKUP(I77:I188,LISTE!$L$2:$M$5,2,FALSE),0)</f>
        <v>0</v>
      </c>
      <c r="K77" s="1"/>
      <c r="L77" s="1"/>
    </row>
    <row r="78" spans="1:12" x14ac:dyDescent="0.3">
      <c r="A78" s="25"/>
      <c r="B78" s="25"/>
      <c r="C78" s="25"/>
      <c r="D78" s="24">
        <f>IFERROR(VLOOKUP(C78:C189,LISTE!$A$2:$B$4,2,FALSE),0)</f>
        <v>0</v>
      </c>
      <c r="E78" s="25"/>
      <c r="F78" s="25"/>
      <c r="G78" s="25"/>
      <c r="H78" s="26">
        <f>IFERROR(VLOOKUP(G78:G189,LISTE!$J$2:$K$16,2,FALSE),0)</f>
        <v>0</v>
      </c>
      <c r="I78" s="25"/>
      <c r="J78" s="26">
        <f>IFERROR(VLOOKUP(I78:I189,LISTE!$L$2:$M$5,2,FALSE),0)</f>
        <v>0</v>
      </c>
      <c r="K78" s="1"/>
      <c r="L78" s="1"/>
    </row>
    <row r="79" spans="1:12" x14ac:dyDescent="0.3">
      <c r="A79" s="25"/>
      <c r="B79" s="25"/>
      <c r="C79" s="25"/>
      <c r="D79" s="24">
        <f>IFERROR(VLOOKUP(C79:C190,LISTE!$A$2:$B$4,2,FALSE),0)</f>
        <v>0</v>
      </c>
      <c r="E79" s="25"/>
      <c r="F79" s="25"/>
      <c r="G79" s="25"/>
      <c r="H79" s="26">
        <f>IFERROR(VLOOKUP(G79:G190,LISTE!$J$2:$K$16,2,FALSE),0)</f>
        <v>0</v>
      </c>
      <c r="I79" s="25"/>
      <c r="J79" s="26">
        <f>IFERROR(VLOOKUP(I79:I190,LISTE!$L$2:$M$5,2,FALSE),0)</f>
        <v>0</v>
      </c>
      <c r="K79" s="1"/>
      <c r="L79" s="1"/>
    </row>
    <row r="80" spans="1:12" x14ac:dyDescent="0.3">
      <c r="A80" s="25"/>
      <c r="B80" s="25"/>
      <c r="C80" s="25"/>
      <c r="D80" s="24">
        <f>IFERROR(VLOOKUP(C80:C191,LISTE!$A$2:$B$4,2,FALSE),0)</f>
        <v>0</v>
      </c>
      <c r="E80" s="25"/>
      <c r="F80" s="25"/>
      <c r="G80" s="25"/>
      <c r="H80" s="26">
        <f>IFERROR(VLOOKUP(G80:G191,LISTE!$J$2:$K$16,2,FALSE),0)</f>
        <v>0</v>
      </c>
      <c r="I80" s="25"/>
      <c r="J80" s="26">
        <f>IFERROR(VLOOKUP(I80:I191,LISTE!$L$2:$M$5,2,FALSE),0)</f>
        <v>0</v>
      </c>
      <c r="K80" s="1"/>
      <c r="L80" s="1"/>
    </row>
    <row r="81" spans="1:12" x14ac:dyDescent="0.3">
      <c r="A81" s="25"/>
      <c r="B81" s="25"/>
      <c r="C81" s="25"/>
      <c r="D81" s="24">
        <f>IFERROR(VLOOKUP(C81:C192,LISTE!$A$2:$B$4,2,FALSE),0)</f>
        <v>0</v>
      </c>
      <c r="E81" s="25"/>
      <c r="F81" s="25"/>
      <c r="G81" s="25"/>
      <c r="H81" s="26">
        <f>IFERROR(VLOOKUP(G81:G192,LISTE!$J$2:$K$16,2,FALSE),0)</f>
        <v>0</v>
      </c>
      <c r="I81" s="25"/>
      <c r="J81" s="26">
        <f>IFERROR(VLOOKUP(I81:I192,LISTE!$L$2:$M$5,2,FALSE),0)</f>
        <v>0</v>
      </c>
      <c r="K81" s="1"/>
      <c r="L81" s="1"/>
    </row>
    <row r="82" spans="1:12" x14ac:dyDescent="0.3">
      <c r="A82" s="25"/>
      <c r="B82" s="25"/>
      <c r="C82" s="25"/>
      <c r="D82" s="24">
        <f>IFERROR(VLOOKUP(C82:C193,LISTE!$A$2:$B$4,2,FALSE),0)</f>
        <v>0</v>
      </c>
      <c r="E82" s="25"/>
      <c r="F82" s="25"/>
      <c r="G82" s="25"/>
      <c r="H82" s="26">
        <f>IFERROR(VLOOKUP(G82:G193,LISTE!$J$2:$K$16,2,FALSE),0)</f>
        <v>0</v>
      </c>
      <c r="I82" s="25"/>
      <c r="J82" s="26">
        <f>IFERROR(VLOOKUP(I82:I193,LISTE!$L$2:$M$5,2,FALSE),0)</f>
        <v>0</v>
      </c>
      <c r="K82" s="1"/>
      <c r="L82" s="1"/>
    </row>
    <row r="83" spans="1:12" x14ac:dyDescent="0.3">
      <c r="A83" s="25"/>
      <c r="B83" s="25"/>
      <c r="C83" s="25"/>
      <c r="D83" s="24">
        <f>IFERROR(VLOOKUP(C83:C194,LISTE!$A$2:$B$4,2,FALSE),0)</f>
        <v>0</v>
      </c>
      <c r="E83" s="25"/>
      <c r="F83" s="25"/>
      <c r="G83" s="25"/>
      <c r="H83" s="26">
        <f>IFERROR(VLOOKUP(G83:G194,LISTE!$J$2:$K$16,2,FALSE),0)</f>
        <v>0</v>
      </c>
      <c r="I83" s="25"/>
      <c r="J83" s="26">
        <f>IFERROR(VLOOKUP(I83:I194,LISTE!$L$2:$M$5,2,FALSE),0)</f>
        <v>0</v>
      </c>
      <c r="K83" s="1"/>
      <c r="L83" s="1"/>
    </row>
    <row r="84" spans="1:12" x14ac:dyDescent="0.3">
      <c r="A84" s="25"/>
      <c r="B84" s="25"/>
      <c r="C84" s="25"/>
      <c r="D84" s="24">
        <f>IFERROR(VLOOKUP(C84:C195,LISTE!$A$2:$B$4,2,FALSE),0)</f>
        <v>0</v>
      </c>
      <c r="E84" s="25"/>
      <c r="F84" s="25"/>
      <c r="G84" s="25"/>
      <c r="H84" s="26">
        <f>IFERROR(VLOOKUP(G84:G195,LISTE!$J$2:$K$16,2,FALSE),0)</f>
        <v>0</v>
      </c>
      <c r="I84" s="25"/>
      <c r="J84" s="26">
        <f>IFERROR(VLOOKUP(I84:I195,LISTE!$L$2:$M$5,2,FALSE),0)</f>
        <v>0</v>
      </c>
      <c r="K84" s="1"/>
      <c r="L84" s="1"/>
    </row>
    <row r="85" spans="1:12" x14ac:dyDescent="0.3">
      <c r="A85" s="25"/>
      <c r="B85" s="25"/>
      <c r="C85" s="25"/>
      <c r="D85" s="24">
        <f>IFERROR(VLOOKUP(C85:C196,LISTE!$A$2:$B$4,2,FALSE),0)</f>
        <v>0</v>
      </c>
      <c r="E85" s="25"/>
      <c r="F85" s="25"/>
      <c r="G85" s="25"/>
      <c r="H85" s="26">
        <f>IFERROR(VLOOKUP(G85:G196,LISTE!$J$2:$K$16,2,FALSE),0)</f>
        <v>0</v>
      </c>
      <c r="I85" s="25"/>
      <c r="J85" s="26">
        <f>IFERROR(VLOOKUP(I85:I196,LISTE!$L$2:$M$5,2,FALSE),0)</f>
        <v>0</v>
      </c>
      <c r="K85" s="1"/>
      <c r="L85" s="1"/>
    </row>
    <row r="86" spans="1:12" x14ac:dyDescent="0.3">
      <c r="A86" s="25"/>
      <c r="B86" s="25"/>
      <c r="C86" s="25"/>
      <c r="D86" s="24">
        <f>IFERROR(VLOOKUP(C86:C197,LISTE!$A$2:$B$4,2,FALSE),0)</f>
        <v>0</v>
      </c>
      <c r="E86" s="25"/>
      <c r="F86" s="25"/>
      <c r="G86" s="25"/>
      <c r="H86" s="26">
        <f>IFERROR(VLOOKUP(G86:G197,LISTE!$J$2:$K$16,2,FALSE),0)</f>
        <v>0</v>
      </c>
      <c r="I86" s="25"/>
      <c r="J86" s="26">
        <f>IFERROR(VLOOKUP(I86:I197,LISTE!$L$2:$M$5,2,FALSE),0)</f>
        <v>0</v>
      </c>
      <c r="K86" s="1"/>
      <c r="L86" s="1"/>
    </row>
    <row r="87" spans="1:12" x14ac:dyDescent="0.3">
      <c r="A87" s="25"/>
      <c r="B87" s="25"/>
      <c r="C87" s="25"/>
      <c r="D87" s="24">
        <f>IFERROR(VLOOKUP(C87:C198,LISTE!$A$2:$B$4,2,FALSE),0)</f>
        <v>0</v>
      </c>
      <c r="E87" s="25"/>
      <c r="F87" s="25"/>
      <c r="G87" s="25"/>
      <c r="H87" s="26">
        <f>IFERROR(VLOOKUP(G87:G198,LISTE!$J$2:$K$16,2,FALSE),0)</f>
        <v>0</v>
      </c>
      <c r="I87" s="25"/>
      <c r="J87" s="26">
        <f>IFERROR(VLOOKUP(I87:I198,LISTE!$L$2:$M$5,2,FALSE),0)</f>
        <v>0</v>
      </c>
      <c r="K87" s="1"/>
      <c r="L87" s="1"/>
    </row>
    <row r="88" spans="1:12" x14ac:dyDescent="0.3">
      <c r="A88" s="25"/>
      <c r="B88" s="25"/>
      <c r="C88" s="25"/>
      <c r="D88" s="24">
        <f>IFERROR(VLOOKUP(C88:C199,LISTE!$A$2:$B$4,2,FALSE),0)</f>
        <v>0</v>
      </c>
      <c r="E88" s="25"/>
      <c r="F88" s="25"/>
      <c r="G88" s="25"/>
      <c r="H88" s="26">
        <f>IFERROR(VLOOKUP(G88:G199,LISTE!$J$2:$K$16,2,FALSE),0)</f>
        <v>0</v>
      </c>
      <c r="I88" s="25"/>
      <c r="J88" s="26">
        <f>IFERROR(VLOOKUP(I88:I199,LISTE!$L$2:$M$5,2,FALSE),0)</f>
        <v>0</v>
      </c>
      <c r="K88" s="1"/>
      <c r="L88" s="1"/>
    </row>
    <row r="89" spans="1:12" x14ac:dyDescent="0.3">
      <c r="A89" s="25"/>
      <c r="B89" s="25"/>
      <c r="C89" s="25"/>
      <c r="D89" s="24">
        <f>IFERROR(VLOOKUP(C89:C200,LISTE!$A$2:$B$4,2,FALSE),0)</f>
        <v>0</v>
      </c>
      <c r="E89" s="25"/>
      <c r="F89" s="25"/>
      <c r="G89" s="25"/>
      <c r="H89" s="26">
        <f>IFERROR(VLOOKUP(G89:G200,LISTE!$J$2:$K$16,2,FALSE),0)</f>
        <v>0</v>
      </c>
      <c r="I89" s="25"/>
      <c r="J89" s="26">
        <f>IFERROR(VLOOKUP(I89:I200,LISTE!$L$2:$M$5,2,FALSE),0)</f>
        <v>0</v>
      </c>
      <c r="K89" s="1"/>
      <c r="L89" s="1"/>
    </row>
    <row r="90" spans="1:12" x14ac:dyDescent="0.3">
      <c r="A90" s="25"/>
      <c r="B90" s="25"/>
      <c r="C90" s="25"/>
      <c r="D90" s="24">
        <f>IFERROR(VLOOKUP(C90:C201,LISTE!$A$2:$B$4,2,FALSE),0)</f>
        <v>0</v>
      </c>
      <c r="E90" s="25"/>
      <c r="F90" s="25"/>
      <c r="G90" s="25"/>
      <c r="H90" s="26">
        <f>IFERROR(VLOOKUP(G90:G201,LISTE!$J$2:$K$16,2,FALSE),0)</f>
        <v>0</v>
      </c>
      <c r="I90" s="25"/>
      <c r="J90" s="26">
        <f>IFERROR(VLOOKUP(I90:I201,LISTE!$L$2:$M$5,2,FALSE),0)</f>
        <v>0</v>
      </c>
      <c r="K90" s="1"/>
      <c r="L90" s="1"/>
    </row>
    <row r="91" spans="1:12" x14ac:dyDescent="0.3">
      <c r="A91" s="25"/>
      <c r="B91" s="25"/>
      <c r="C91" s="25"/>
      <c r="D91" s="24">
        <f>IFERROR(VLOOKUP(C91:C202,LISTE!$A$2:$B$4,2,FALSE),0)</f>
        <v>0</v>
      </c>
      <c r="E91" s="25"/>
      <c r="F91" s="25"/>
      <c r="G91" s="25"/>
      <c r="H91" s="26">
        <f>IFERROR(VLOOKUP(G91:G202,LISTE!$J$2:$K$16,2,FALSE),0)</f>
        <v>0</v>
      </c>
      <c r="I91" s="25"/>
      <c r="J91" s="26">
        <f>IFERROR(VLOOKUP(I91:I202,LISTE!$L$2:$M$5,2,FALSE),0)</f>
        <v>0</v>
      </c>
      <c r="K91" s="1"/>
      <c r="L91" s="1"/>
    </row>
    <row r="92" spans="1:12" x14ac:dyDescent="0.3">
      <c r="A92" s="25"/>
      <c r="B92" s="25"/>
      <c r="C92" s="25"/>
      <c r="D92" s="24">
        <f>IFERROR(VLOOKUP(C92:C203,LISTE!$A$2:$B$4,2,FALSE),0)</f>
        <v>0</v>
      </c>
      <c r="E92" s="25"/>
      <c r="F92" s="25"/>
      <c r="G92" s="25"/>
      <c r="H92" s="26">
        <f>IFERROR(VLOOKUP(G92:G203,LISTE!$J$2:$K$16,2,FALSE),0)</f>
        <v>0</v>
      </c>
      <c r="I92" s="25"/>
      <c r="J92" s="26">
        <f>IFERROR(VLOOKUP(I92:I203,LISTE!$L$2:$M$5,2,FALSE),0)</f>
        <v>0</v>
      </c>
      <c r="K92" s="1"/>
      <c r="L92" s="1"/>
    </row>
    <row r="93" spans="1:12" x14ac:dyDescent="0.3">
      <c r="A93" s="25"/>
      <c r="B93" s="25"/>
      <c r="C93" s="25"/>
      <c r="D93" s="24">
        <f>IFERROR(VLOOKUP(C93:C204,LISTE!$A$2:$B$4,2,FALSE),0)</f>
        <v>0</v>
      </c>
      <c r="E93" s="25"/>
      <c r="F93" s="25"/>
      <c r="G93" s="25"/>
      <c r="H93" s="26">
        <f>IFERROR(VLOOKUP(G93:G204,LISTE!$J$2:$K$16,2,FALSE),0)</f>
        <v>0</v>
      </c>
      <c r="I93" s="25"/>
      <c r="J93" s="26">
        <f>IFERROR(VLOOKUP(I93:I204,LISTE!$L$2:$M$5,2,FALSE),0)</f>
        <v>0</v>
      </c>
      <c r="K93" s="1"/>
      <c r="L93" s="1"/>
    </row>
    <row r="94" spans="1:12" x14ac:dyDescent="0.3">
      <c r="A94" s="25"/>
      <c r="B94" s="25"/>
      <c r="C94" s="25"/>
      <c r="D94" s="24">
        <f>IFERROR(VLOOKUP(C94:C205,LISTE!$A$2:$B$4,2,FALSE),0)</f>
        <v>0</v>
      </c>
      <c r="E94" s="25"/>
      <c r="F94" s="25"/>
      <c r="G94" s="25"/>
      <c r="H94" s="26">
        <f>IFERROR(VLOOKUP(G94:G205,LISTE!$J$2:$K$16,2,FALSE),0)</f>
        <v>0</v>
      </c>
      <c r="I94" s="25"/>
      <c r="J94" s="26">
        <f>IFERROR(VLOOKUP(I94:I205,LISTE!$L$2:$M$5,2,FALSE),0)</f>
        <v>0</v>
      </c>
      <c r="K94" s="1"/>
      <c r="L94" s="1"/>
    </row>
    <row r="95" spans="1:12" x14ac:dyDescent="0.3">
      <c r="A95" s="25"/>
      <c r="B95" s="25"/>
      <c r="C95" s="25"/>
      <c r="D95" s="24">
        <f>IFERROR(VLOOKUP(C95:C206,LISTE!$A$2:$B$4,2,FALSE),0)</f>
        <v>0</v>
      </c>
      <c r="E95" s="25"/>
      <c r="F95" s="25"/>
      <c r="G95" s="25"/>
      <c r="H95" s="26">
        <f>IFERROR(VLOOKUP(G95:G206,LISTE!$J$2:$K$16,2,FALSE),0)</f>
        <v>0</v>
      </c>
      <c r="I95" s="25"/>
      <c r="J95" s="26">
        <f>IFERROR(VLOOKUP(I95:I206,LISTE!$L$2:$M$5,2,FALSE),0)</f>
        <v>0</v>
      </c>
      <c r="K95" s="1"/>
      <c r="L95" s="1"/>
    </row>
    <row r="96" spans="1:12" x14ac:dyDescent="0.3">
      <c r="A96" s="25"/>
      <c r="B96" s="25"/>
      <c r="C96" s="25"/>
      <c r="D96" s="24">
        <f>IFERROR(VLOOKUP(C96:C207,LISTE!$A$2:$B$4,2,FALSE),0)</f>
        <v>0</v>
      </c>
      <c r="E96" s="25"/>
      <c r="F96" s="25"/>
      <c r="G96" s="25"/>
      <c r="H96" s="26">
        <f>IFERROR(VLOOKUP(G96:G207,LISTE!$J$2:$K$16,2,FALSE),0)</f>
        <v>0</v>
      </c>
      <c r="I96" s="25"/>
      <c r="J96" s="26">
        <f>IFERROR(VLOOKUP(I96:I207,LISTE!$L$2:$M$5,2,FALSE),0)</f>
        <v>0</v>
      </c>
      <c r="K96" s="1"/>
      <c r="L96" s="1"/>
    </row>
    <row r="97" spans="1:12" x14ac:dyDescent="0.3">
      <c r="A97" s="25"/>
      <c r="B97" s="25"/>
      <c r="C97" s="25"/>
      <c r="D97" s="24">
        <f>IFERROR(VLOOKUP(C97:C208,LISTE!$A$2:$B$4,2,FALSE),0)</f>
        <v>0</v>
      </c>
      <c r="E97" s="25"/>
      <c r="F97" s="25"/>
      <c r="G97" s="25"/>
      <c r="H97" s="26">
        <f>IFERROR(VLOOKUP(G97:G208,LISTE!$J$2:$K$16,2,FALSE),0)</f>
        <v>0</v>
      </c>
      <c r="I97" s="25"/>
      <c r="J97" s="26">
        <f>IFERROR(VLOOKUP(I97:I208,LISTE!$L$2:$M$5,2,FALSE),0)</f>
        <v>0</v>
      </c>
      <c r="K97" s="1"/>
      <c r="L97" s="1"/>
    </row>
    <row r="98" spans="1:12" x14ac:dyDescent="0.3">
      <c r="A98" s="25"/>
      <c r="B98" s="25"/>
      <c r="C98" s="25"/>
      <c r="D98" s="24">
        <f>IFERROR(VLOOKUP(C98:C209,LISTE!$A$2:$B$4,2,FALSE),0)</f>
        <v>0</v>
      </c>
      <c r="E98" s="25"/>
      <c r="F98" s="25"/>
      <c r="G98" s="25"/>
      <c r="H98" s="26">
        <f>IFERROR(VLOOKUP(G98:G209,LISTE!$J$2:$K$16,2,FALSE),0)</f>
        <v>0</v>
      </c>
      <c r="I98" s="25"/>
      <c r="J98" s="26">
        <f>IFERROR(VLOOKUP(I98:I209,LISTE!$L$2:$M$5,2,FALSE),0)</f>
        <v>0</v>
      </c>
      <c r="K98" s="1"/>
      <c r="L98" s="1"/>
    </row>
    <row r="99" spans="1:12" x14ac:dyDescent="0.3">
      <c r="A99" s="25"/>
      <c r="B99" s="25"/>
      <c r="C99" s="25"/>
      <c r="D99" s="24">
        <f>IFERROR(VLOOKUP(C99:C210,LISTE!$A$2:$B$4,2,FALSE),0)</f>
        <v>0</v>
      </c>
      <c r="E99" s="25"/>
      <c r="F99" s="25"/>
      <c r="G99" s="25"/>
      <c r="H99" s="26">
        <f>IFERROR(VLOOKUP(G99:G210,LISTE!$J$2:$K$16,2,FALSE),0)</f>
        <v>0</v>
      </c>
      <c r="I99" s="25"/>
      <c r="J99" s="26">
        <f>IFERROR(VLOOKUP(I99:I210,LISTE!$L$2:$M$5,2,FALSE),0)</f>
        <v>0</v>
      </c>
      <c r="K99" s="1"/>
      <c r="L99" s="1"/>
    </row>
    <row r="100" spans="1:12" x14ac:dyDescent="0.3">
      <c r="A100" s="25"/>
      <c r="B100" s="25"/>
      <c r="C100" s="25"/>
      <c r="D100" s="24">
        <f>IFERROR(VLOOKUP(C100:C211,LISTE!$A$2:$B$4,2,FALSE),0)</f>
        <v>0</v>
      </c>
      <c r="E100" s="25"/>
      <c r="F100" s="25"/>
      <c r="G100" s="25"/>
      <c r="H100" s="26">
        <f>IFERROR(VLOOKUP(G100:G211,LISTE!$J$2:$K$16,2,FALSE),0)</f>
        <v>0</v>
      </c>
      <c r="I100" s="25"/>
      <c r="J100" s="26">
        <f>IFERROR(VLOOKUP(I100:I211,LISTE!$L$2:$M$5,2,FALSE),0)</f>
        <v>0</v>
      </c>
      <c r="K100" s="1"/>
      <c r="L100" s="1"/>
    </row>
    <row r="101" spans="1:12" x14ac:dyDescent="0.3">
      <c r="A101" s="25"/>
      <c r="B101" s="25"/>
      <c r="C101" s="25"/>
      <c r="D101" s="24">
        <f>IFERROR(VLOOKUP(C101:C212,LISTE!$A$2:$B$4,2,FALSE),0)</f>
        <v>0</v>
      </c>
      <c r="E101" s="25"/>
      <c r="F101" s="25"/>
      <c r="G101" s="25"/>
      <c r="H101" s="26">
        <f>IFERROR(VLOOKUP(G101:G212,LISTE!$J$2:$K$16,2,FALSE),0)</f>
        <v>0</v>
      </c>
      <c r="I101" s="25"/>
      <c r="J101" s="26">
        <f>IFERROR(VLOOKUP(I101:I212,LISTE!$L$2:$M$5,2,FALSE),0)</f>
        <v>0</v>
      </c>
      <c r="K101" s="1"/>
      <c r="L101" s="1"/>
    </row>
    <row r="102" spans="1:12" x14ac:dyDescent="0.3">
      <c r="A102" s="25"/>
      <c r="B102" s="25"/>
      <c r="C102" s="25"/>
      <c r="D102" s="24">
        <f>IFERROR(VLOOKUP(C102:C213,LISTE!$A$2:$B$4,2,FALSE),0)</f>
        <v>0</v>
      </c>
      <c r="E102" s="25"/>
      <c r="F102" s="25"/>
      <c r="G102" s="25"/>
      <c r="H102" s="26">
        <f>IFERROR(VLOOKUP(G102:G213,LISTE!$J$2:$K$16,2,FALSE),0)</f>
        <v>0</v>
      </c>
      <c r="I102" s="25"/>
      <c r="J102" s="26">
        <f>IFERROR(VLOOKUP(I102:I213,LISTE!$L$2:$M$5,2,FALSE),0)</f>
        <v>0</v>
      </c>
      <c r="K102" s="1"/>
      <c r="L102" s="1"/>
    </row>
    <row r="103" spans="1:12" x14ac:dyDescent="0.3">
      <c r="A103" s="25"/>
      <c r="B103" s="25"/>
      <c r="C103" s="25"/>
      <c r="D103" s="24">
        <f>IFERROR(VLOOKUP(C103:C214,LISTE!$A$2:$B$4,2,FALSE),0)</f>
        <v>0</v>
      </c>
      <c r="E103" s="25"/>
      <c r="F103" s="25"/>
      <c r="G103" s="25"/>
      <c r="H103" s="26">
        <f>IFERROR(VLOOKUP(G103:G214,LISTE!$J$2:$K$16,2,FALSE),0)</f>
        <v>0</v>
      </c>
      <c r="I103" s="25"/>
      <c r="J103" s="26">
        <f>IFERROR(VLOOKUP(I103:I214,LISTE!$L$2:$M$5,2,FALSE),0)</f>
        <v>0</v>
      </c>
      <c r="K103" s="1"/>
      <c r="L103" s="1"/>
    </row>
    <row r="104" spans="1:12" x14ac:dyDescent="0.3">
      <c r="A104" s="25"/>
      <c r="B104" s="25"/>
      <c r="C104" s="25"/>
      <c r="D104" s="24">
        <f>IFERROR(VLOOKUP(C104:C215,LISTE!$A$2:$B$4,2,FALSE),0)</f>
        <v>0</v>
      </c>
      <c r="E104" s="25"/>
      <c r="F104" s="25"/>
      <c r="G104" s="25"/>
      <c r="H104" s="26">
        <f>IFERROR(VLOOKUP(G104:G215,LISTE!$J$2:$K$16,2,FALSE),0)</f>
        <v>0</v>
      </c>
      <c r="I104" s="25"/>
      <c r="J104" s="26">
        <f>IFERROR(VLOOKUP(I104:I215,LISTE!$L$2:$M$5,2,FALSE),0)</f>
        <v>0</v>
      </c>
      <c r="K104" s="1"/>
      <c r="L104" s="1"/>
    </row>
    <row r="105" spans="1:12" x14ac:dyDescent="0.3">
      <c r="A105" s="25"/>
      <c r="B105" s="25"/>
      <c r="C105" s="25"/>
      <c r="D105" s="24">
        <f>IFERROR(VLOOKUP(C105:C216,LISTE!$A$2:$B$4,2,FALSE),0)</f>
        <v>0</v>
      </c>
      <c r="E105" s="25"/>
      <c r="F105" s="25"/>
      <c r="G105" s="25"/>
      <c r="H105" s="26">
        <f>IFERROR(VLOOKUP(G105:G216,LISTE!$J$2:$K$16,2,FALSE),0)</f>
        <v>0</v>
      </c>
      <c r="I105" s="25"/>
      <c r="J105" s="26">
        <f>IFERROR(VLOOKUP(I105:I216,LISTE!$L$2:$M$5,2,FALSE),0)</f>
        <v>0</v>
      </c>
      <c r="K105" s="1"/>
      <c r="L105" s="1"/>
    </row>
    <row r="106" spans="1:12" x14ac:dyDescent="0.3">
      <c r="A106" s="25"/>
      <c r="B106" s="25"/>
      <c r="C106" s="25"/>
      <c r="D106" s="24">
        <f>IFERROR(VLOOKUP(C106:C217,LISTE!$A$2:$B$4,2,FALSE),0)</f>
        <v>0</v>
      </c>
      <c r="E106" s="25"/>
      <c r="F106" s="25"/>
      <c r="G106" s="25"/>
      <c r="H106" s="26">
        <f>IFERROR(VLOOKUP(G106:G217,LISTE!$J$2:$K$16,2,FALSE),0)</f>
        <v>0</v>
      </c>
      <c r="I106" s="25"/>
      <c r="J106" s="26">
        <f>IFERROR(VLOOKUP(I106:I217,LISTE!$L$2:$M$5,2,FALSE),0)</f>
        <v>0</v>
      </c>
      <c r="K106" s="1"/>
      <c r="L106" s="1"/>
    </row>
    <row r="107" spans="1:12" x14ac:dyDescent="0.3">
      <c r="A107" s="25"/>
      <c r="B107" s="25"/>
      <c r="C107" s="25"/>
      <c r="D107" s="24">
        <f>IFERROR(VLOOKUP(C107:C218,LISTE!$A$2:$B$4,2,FALSE),0)</f>
        <v>0</v>
      </c>
      <c r="E107" s="25"/>
      <c r="F107" s="25"/>
      <c r="G107" s="25"/>
      <c r="H107" s="26">
        <f>IFERROR(VLOOKUP(G107:G218,LISTE!$J$2:$K$16,2,FALSE),0)</f>
        <v>0</v>
      </c>
      <c r="I107" s="25"/>
      <c r="J107" s="26">
        <f>IFERROR(VLOOKUP(I107:I218,LISTE!$L$2:$M$5,2,FALSE),0)</f>
        <v>0</v>
      </c>
      <c r="K107" s="1"/>
      <c r="L107" s="1"/>
    </row>
    <row r="108" spans="1:12" x14ac:dyDescent="0.3">
      <c r="A108" s="25"/>
      <c r="B108" s="25"/>
      <c r="C108" s="25"/>
      <c r="D108" s="24">
        <f>IFERROR(VLOOKUP(C108:C219,LISTE!$A$2:$B$4,2,FALSE),0)</f>
        <v>0</v>
      </c>
      <c r="E108" s="25"/>
      <c r="F108" s="25"/>
      <c r="G108" s="25"/>
      <c r="H108" s="26">
        <f>IFERROR(VLOOKUP(G108:G219,LISTE!$J$2:$K$16,2,FALSE),0)</f>
        <v>0</v>
      </c>
      <c r="I108" s="25"/>
      <c r="J108" s="26">
        <f>IFERROR(VLOOKUP(I108:I219,LISTE!$L$2:$M$5,2,FALSE),0)</f>
        <v>0</v>
      </c>
      <c r="K108" s="1"/>
      <c r="L108" s="1"/>
    </row>
    <row r="109" spans="1:12" x14ac:dyDescent="0.3">
      <c r="A109" s="25"/>
      <c r="B109" s="25"/>
      <c r="C109" s="25"/>
      <c r="D109" s="24">
        <f>IFERROR(VLOOKUP(C109:C220,LISTE!$A$2:$B$4,2,FALSE),0)</f>
        <v>0</v>
      </c>
      <c r="E109" s="25"/>
      <c r="F109" s="25"/>
      <c r="G109" s="25"/>
      <c r="H109" s="26">
        <f>IFERROR(VLOOKUP(G109:G220,LISTE!$J$2:$K$16,2,FALSE),0)</f>
        <v>0</v>
      </c>
      <c r="I109" s="25"/>
      <c r="J109" s="26">
        <f>IFERROR(VLOOKUP(I109:I220,LISTE!$L$2:$M$5,2,FALSE),0)</f>
        <v>0</v>
      </c>
      <c r="K109" s="1"/>
      <c r="L109" s="1"/>
    </row>
    <row r="110" spans="1:12" x14ac:dyDescent="0.3">
      <c r="A110" s="25"/>
      <c r="B110" s="25"/>
      <c r="C110" s="25"/>
      <c r="D110" s="24">
        <f>IFERROR(VLOOKUP(C110:C221,LISTE!$A$2:$B$4,2,FALSE),0)</f>
        <v>0</v>
      </c>
      <c r="E110" s="25"/>
      <c r="F110" s="25"/>
      <c r="G110" s="25"/>
      <c r="H110" s="26">
        <f>IFERROR(VLOOKUP(G110:G221,LISTE!$J$2:$K$16,2,FALSE),0)</f>
        <v>0</v>
      </c>
      <c r="I110" s="25"/>
      <c r="J110" s="26">
        <f>IFERROR(VLOOKUP(I110:I221,LISTE!$L$2:$M$5,2,FALSE),0)</f>
        <v>0</v>
      </c>
      <c r="K110" s="1"/>
      <c r="L110" s="1"/>
    </row>
    <row r="111" spans="1:12" x14ac:dyDescent="0.3">
      <c r="A111" s="25"/>
      <c r="B111" s="25"/>
      <c r="C111" s="25"/>
      <c r="D111" s="24">
        <f>IFERROR(VLOOKUP(C111:C222,LISTE!$A$2:$B$4,2,FALSE),0)</f>
        <v>0</v>
      </c>
      <c r="E111" s="25"/>
      <c r="F111" s="25"/>
      <c r="G111" s="25"/>
      <c r="H111" s="26">
        <f>IFERROR(VLOOKUP(G111:G222,LISTE!$J$2:$K$16,2,FALSE),0)</f>
        <v>0</v>
      </c>
      <c r="I111" s="25"/>
      <c r="J111" s="26">
        <f>IFERROR(VLOOKUP(I111:I222,LISTE!$L$2:$M$5,2,FALSE),0)</f>
        <v>0</v>
      </c>
      <c r="K111" s="1"/>
      <c r="L111" s="1"/>
    </row>
    <row r="112" spans="1:12" x14ac:dyDescent="0.3">
      <c r="A112" s="25"/>
      <c r="B112" s="25"/>
      <c r="C112" s="25"/>
      <c r="D112" s="24">
        <f>IFERROR(VLOOKUP(C112:C223,LISTE!$A$2:$B$4,2,FALSE),0)</f>
        <v>0</v>
      </c>
      <c r="E112" s="25"/>
      <c r="F112" s="25"/>
      <c r="G112" s="25"/>
      <c r="H112" s="26">
        <f>IFERROR(VLOOKUP(G112:G223,LISTE!$J$2:$K$16,2,FALSE),0)</f>
        <v>0</v>
      </c>
      <c r="I112" s="25"/>
      <c r="J112" s="26">
        <f>IFERROR(VLOOKUP(I112:I223,LISTE!$L$2:$M$5,2,FALSE),0)</f>
        <v>0</v>
      </c>
      <c r="K112" s="1"/>
      <c r="L112" s="1"/>
    </row>
    <row r="113" spans="1:12" x14ac:dyDescent="0.3">
      <c r="A113" s="25"/>
      <c r="B113" s="25"/>
      <c r="C113" s="25"/>
      <c r="D113" s="24">
        <f>IFERROR(VLOOKUP(C113:C224,LISTE!$A$2:$B$4,2,FALSE),0)</f>
        <v>0</v>
      </c>
      <c r="E113" s="25"/>
      <c r="F113" s="25"/>
      <c r="G113" s="25"/>
      <c r="H113" s="26">
        <f>IFERROR(VLOOKUP(G113:G224,LISTE!$J$2:$K$16,2,FALSE),0)</f>
        <v>0</v>
      </c>
      <c r="I113" s="25"/>
      <c r="J113" s="26">
        <f>IFERROR(VLOOKUP(I113:I224,LISTE!$L$2:$M$5,2,FALSE),0)</f>
        <v>0</v>
      </c>
      <c r="K113" s="1"/>
      <c r="L113" s="1"/>
    </row>
    <row r="114" spans="1:12" x14ac:dyDescent="0.3">
      <c r="A114" s="25"/>
      <c r="B114" s="25"/>
      <c r="C114" s="25"/>
      <c r="D114" s="24">
        <f>IFERROR(VLOOKUP(C114:C225,LISTE!$A$2:$B$4,2,FALSE),0)</f>
        <v>0</v>
      </c>
      <c r="E114" s="25"/>
      <c r="F114" s="25"/>
      <c r="G114" s="25"/>
      <c r="H114" s="26">
        <f>IFERROR(VLOOKUP(G114:G225,LISTE!$J$2:$K$16,2,FALSE),0)</f>
        <v>0</v>
      </c>
      <c r="I114" s="25"/>
      <c r="J114" s="26">
        <f>IFERROR(VLOOKUP(I114:I225,LISTE!$L$2:$M$5,2,FALSE),0)</f>
        <v>0</v>
      </c>
      <c r="K114" s="1"/>
      <c r="L114" s="1"/>
    </row>
    <row r="115" spans="1:12" x14ac:dyDescent="0.3">
      <c r="A115" s="25"/>
      <c r="B115" s="25"/>
      <c r="C115" s="25"/>
      <c r="D115" s="24">
        <f>IFERROR(VLOOKUP(C115:C226,LISTE!$A$2:$B$4,2,FALSE),0)</f>
        <v>0</v>
      </c>
      <c r="E115" s="25"/>
      <c r="F115" s="25"/>
      <c r="G115" s="25"/>
      <c r="H115" s="26">
        <f>IFERROR(VLOOKUP(G115:G226,LISTE!$J$2:$K$16,2,FALSE),0)</f>
        <v>0</v>
      </c>
      <c r="I115" s="25"/>
      <c r="J115" s="26">
        <f>IFERROR(VLOOKUP(I115:I226,LISTE!$L$2:$M$5,2,FALSE),0)</f>
        <v>0</v>
      </c>
      <c r="K115" s="1"/>
      <c r="L115" s="1"/>
    </row>
    <row r="116" spans="1:12" x14ac:dyDescent="0.3">
      <c r="A116" s="25"/>
      <c r="B116" s="25"/>
      <c r="C116" s="25"/>
      <c r="D116" s="24">
        <f>IFERROR(VLOOKUP(C116:C227,LISTE!$A$2:$B$4,2,FALSE),0)</f>
        <v>0</v>
      </c>
      <c r="E116" s="25"/>
      <c r="F116" s="25"/>
      <c r="G116" s="25"/>
      <c r="H116" s="26">
        <f>IFERROR(VLOOKUP(G116:G227,LISTE!$J$2:$K$16,2,FALSE),0)</f>
        <v>0</v>
      </c>
      <c r="I116" s="25"/>
      <c r="J116" s="26">
        <f>IFERROR(VLOOKUP(I116:I227,LISTE!$L$2:$M$5,2,FALSE),0)</f>
        <v>0</v>
      </c>
      <c r="K116" s="1"/>
      <c r="L116" s="1"/>
    </row>
    <row r="117" spans="1:12" x14ac:dyDescent="0.3">
      <c r="A117" s="25"/>
      <c r="B117" s="25"/>
      <c r="C117" s="25"/>
      <c r="D117" s="24">
        <f>IFERROR(VLOOKUP(C117:C228,LISTE!$A$2:$B$4,2,FALSE),0)</f>
        <v>0</v>
      </c>
      <c r="E117" s="25"/>
      <c r="F117" s="25"/>
      <c r="G117" s="25"/>
      <c r="H117" s="26">
        <f>IFERROR(VLOOKUP(G117:G228,LISTE!$J$2:$K$16,2,FALSE),0)</f>
        <v>0</v>
      </c>
      <c r="I117" s="25"/>
      <c r="J117" s="26">
        <f>IFERROR(VLOOKUP(I117:I228,LISTE!$L$2:$M$5,2,FALSE),0)</f>
        <v>0</v>
      </c>
      <c r="K117" s="1"/>
      <c r="L117" s="1"/>
    </row>
    <row r="118" spans="1:12" x14ac:dyDescent="0.3">
      <c r="A118" s="25"/>
      <c r="B118" s="25"/>
      <c r="C118" s="25"/>
      <c r="D118" s="24">
        <f>IFERROR(VLOOKUP(C118:C229,LISTE!$A$2:$B$4,2,FALSE),0)</f>
        <v>0</v>
      </c>
      <c r="E118" s="25"/>
      <c r="F118" s="25"/>
      <c r="G118" s="25"/>
      <c r="H118" s="26">
        <f>IFERROR(VLOOKUP(G118:G229,LISTE!$J$2:$K$16,2,FALSE),0)</f>
        <v>0</v>
      </c>
      <c r="I118" s="25"/>
      <c r="J118" s="26">
        <f>IFERROR(VLOOKUP(I118:I229,LISTE!$L$2:$M$5,2,FALSE),0)</f>
        <v>0</v>
      </c>
      <c r="K118" s="1"/>
      <c r="L118" s="1"/>
    </row>
    <row r="119" spans="1:12" x14ac:dyDescent="0.3">
      <c r="A119" s="25"/>
      <c r="B119" s="25"/>
      <c r="C119" s="25"/>
      <c r="D119" s="24">
        <f>IFERROR(VLOOKUP(C119:C230,LISTE!$A$2:$B$4,2,FALSE),0)</f>
        <v>0</v>
      </c>
      <c r="E119" s="25"/>
      <c r="F119" s="25"/>
      <c r="G119" s="25"/>
      <c r="H119" s="26">
        <f>IFERROR(VLOOKUP(G119:G230,LISTE!$J$2:$K$16,2,FALSE),0)</f>
        <v>0</v>
      </c>
      <c r="I119" s="25"/>
      <c r="J119" s="26">
        <f>IFERROR(VLOOKUP(I119:I230,LISTE!$L$2:$M$5,2,FALSE),0)</f>
        <v>0</v>
      </c>
      <c r="K119" s="1"/>
      <c r="L119" s="1"/>
    </row>
    <row r="120" spans="1:12" x14ac:dyDescent="0.3">
      <c r="A120" s="25"/>
      <c r="B120" s="25"/>
      <c r="C120" s="25"/>
      <c r="D120" s="24">
        <f>IFERROR(VLOOKUP(C120:C231,LISTE!$A$2:$B$4,2,FALSE),0)</f>
        <v>0</v>
      </c>
      <c r="E120" s="25"/>
      <c r="F120" s="25"/>
      <c r="G120" s="25"/>
      <c r="H120" s="26">
        <f>IFERROR(VLOOKUP(G120:G231,LISTE!$J$2:$K$16,2,FALSE),0)</f>
        <v>0</v>
      </c>
      <c r="I120" s="25"/>
      <c r="J120" s="26">
        <f>IFERROR(VLOOKUP(I120:I231,LISTE!$L$2:$M$5,2,FALSE),0)</f>
        <v>0</v>
      </c>
      <c r="K120" s="1"/>
      <c r="L120" s="1"/>
    </row>
    <row r="121" spans="1:12" x14ac:dyDescent="0.3">
      <c r="A121" s="25"/>
      <c r="B121" s="25"/>
      <c r="C121" s="25"/>
      <c r="D121" s="24">
        <f>IFERROR(VLOOKUP(C121:C232,LISTE!$A$2:$B$4,2,FALSE),0)</f>
        <v>0</v>
      </c>
      <c r="E121" s="25"/>
      <c r="F121" s="25"/>
      <c r="G121" s="25"/>
      <c r="H121" s="26">
        <f>IFERROR(VLOOKUP(G121:G232,LISTE!$J$2:$K$16,2,FALSE),0)</f>
        <v>0</v>
      </c>
      <c r="I121" s="25"/>
      <c r="J121" s="26">
        <f>IFERROR(VLOOKUP(I121:I232,LISTE!$L$2:$M$5,2,FALSE),0)</f>
        <v>0</v>
      </c>
      <c r="K121" s="1"/>
      <c r="L121" s="1"/>
    </row>
    <row r="122" spans="1:12" x14ac:dyDescent="0.3">
      <c r="A122" s="25"/>
      <c r="B122" s="25"/>
      <c r="C122" s="25"/>
      <c r="D122" s="24">
        <f>IFERROR(VLOOKUP(C122:C233,LISTE!$A$2:$B$4,2,FALSE),0)</f>
        <v>0</v>
      </c>
      <c r="E122" s="25"/>
      <c r="F122" s="25"/>
      <c r="G122" s="25"/>
      <c r="H122" s="26">
        <f>IFERROR(VLOOKUP(G122:G233,LISTE!$J$2:$K$16,2,FALSE),0)</f>
        <v>0</v>
      </c>
      <c r="I122" s="25"/>
      <c r="J122" s="26">
        <f>IFERROR(VLOOKUP(I122:I233,LISTE!$L$2:$M$5,2,FALSE),0)</f>
        <v>0</v>
      </c>
      <c r="K122" s="1"/>
      <c r="L122" s="1"/>
    </row>
    <row r="123" spans="1:12" x14ac:dyDescent="0.3">
      <c r="A123" s="25"/>
      <c r="B123" s="25"/>
      <c r="C123" s="25"/>
      <c r="D123" s="24">
        <f>IFERROR(VLOOKUP(C123:C234,LISTE!$A$2:$B$4,2,FALSE),0)</f>
        <v>0</v>
      </c>
      <c r="E123" s="25"/>
      <c r="F123" s="25"/>
      <c r="G123" s="25"/>
      <c r="H123" s="26">
        <f>IFERROR(VLOOKUP(G123:G234,LISTE!$J$2:$K$16,2,FALSE),0)</f>
        <v>0</v>
      </c>
      <c r="I123" s="25"/>
      <c r="J123" s="26">
        <f>IFERROR(VLOOKUP(I123:I234,LISTE!$L$2:$M$5,2,FALSE),0)</f>
        <v>0</v>
      </c>
      <c r="K123" s="1"/>
      <c r="L123" s="1"/>
    </row>
    <row r="124" spans="1:12" x14ac:dyDescent="0.3">
      <c r="A124" s="25"/>
      <c r="B124" s="25"/>
      <c r="C124" s="25"/>
      <c r="D124" s="24">
        <f>IFERROR(VLOOKUP(C124:C235,LISTE!$A$2:$B$4,2,FALSE),0)</f>
        <v>0</v>
      </c>
      <c r="E124" s="25"/>
      <c r="F124" s="25"/>
      <c r="G124" s="25"/>
      <c r="H124" s="26">
        <f>IFERROR(VLOOKUP(G124:G235,LISTE!$J$2:$K$16,2,FALSE),0)</f>
        <v>0</v>
      </c>
      <c r="I124" s="25"/>
      <c r="J124" s="26">
        <f>IFERROR(VLOOKUP(I124:I235,LISTE!$L$2:$M$5,2,FALSE),0)</f>
        <v>0</v>
      </c>
    </row>
  </sheetData>
  <sheetProtection algorithmName="SHA-512" hashValue="CdzThZRYMi1o7TstxC6Xz/FMJLaL2Dit1cQPhvHZwGuJKMWiDOP8j82RJIJyQmnUvqrX/yhJJ4m7rPXHN668og==" saltValue="4pg0rSfWg/ElSUKay9OYpA==" spinCount="100000" sheet="1" selectLockedCells="1"/>
  <mergeCells count="28">
    <mergeCell ref="K15:L15"/>
    <mergeCell ref="E6:F6"/>
    <mergeCell ref="E4:F4"/>
    <mergeCell ref="K37:L37"/>
    <mergeCell ref="B9:C9"/>
    <mergeCell ref="B5:C5"/>
    <mergeCell ref="K11:L11"/>
    <mergeCell ref="J5:L5"/>
    <mergeCell ref="B6:C6"/>
    <mergeCell ref="B7:C7"/>
    <mergeCell ref="J7:L7"/>
    <mergeCell ref="B8:C8"/>
    <mergeCell ref="K12:L12"/>
    <mergeCell ref="F11:F12"/>
    <mergeCell ref="G11:G12"/>
    <mergeCell ref="H11:H12"/>
    <mergeCell ref="A1:L1"/>
    <mergeCell ref="B2:C2"/>
    <mergeCell ref="B3:C3"/>
    <mergeCell ref="J2:L2"/>
    <mergeCell ref="J3:L3"/>
    <mergeCell ref="I11:I12"/>
    <mergeCell ref="J11:J12"/>
    <mergeCell ref="A11:A12"/>
    <mergeCell ref="B11:B12"/>
    <mergeCell ref="C11:C12"/>
    <mergeCell ref="D11:D12"/>
    <mergeCell ref="E11:E12"/>
  </mergeCells>
  <conditionalFormatting sqref="E13:E124">
    <cfRule type="expression" dxfId="17" priority="2">
      <formula>AND(ISBLANK(C13),NOT(ISBLANK(E13)))</formula>
    </cfRule>
  </conditionalFormatting>
  <conditionalFormatting sqref="F13:F124">
    <cfRule type="expression" dxfId="16" priority="1">
      <formula>AND(ISBLANK(C13),NOT(ISBLANK(F13)))</formula>
    </cfRule>
  </conditionalFormatting>
  <conditionalFormatting sqref="K17:K35">
    <cfRule type="expression" dxfId="15" priority="3">
      <formula>L17&gt;0</formula>
    </cfRule>
  </conditionalFormatting>
  <conditionalFormatting sqref="K43:K57">
    <cfRule type="expression" dxfId="14" priority="4">
      <formula>L43&gt;0</formula>
    </cfRule>
  </conditionalFormatting>
  <conditionalFormatting sqref="L17:L35">
    <cfRule type="cellIs" dxfId="13" priority="6" operator="greaterThan">
      <formula>0</formula>
    </cfRule>
  </conditionalFormatting>
  <conditionalFormatting sqref="L43:L57">
    <cfRule type="cellIs" dxfId="12" priority="5" operator="greaterThan">
      <formula>0</formula>
    </cfRule>
  </conditionalFormatting>
  <dataValidations count="225">
    <dataValidation type="list" allowBlank="1" showInputMessage="1" showErrorMessage="1" sqref="E23" xr:uid="{F474C834-4FBD-4243-94BC-5069193A2E24}">
      <formula1>INDIRECT($C$23)</formula1>
    </dataValidation>
    <dataValidation type="list" allowBlank="1" showInputMessage="1" showErrorMessage="1" sqref="F124" xr:uid="{DFAE0FD2-5BF0-4AAB-B6FD-1F65229A4F10}">
      <formula1>INDIRECT($E$124)</formula1>
    </dataValidation>
    <dataValidation type="list" allowBlank="1" showInputMessage="1" showErrorMessage="1" sqref="F123" xr:uid="{088346A0-83CA-46DC-A4A7-229D48E3573E}">
      <formula1>INDIRECT($E$123)</formula1>
    </dataValidation>
    <dataValidation type="list" allowBlank="1" showInputMessage="1" showErrorMessage="1" sqref="F122" xr:uid="{6DC028E1-A731-4EC7-9328-D028E27A049A}">
      <formula1>INDIRECT($E$122)</formula1>
    </dataValidation>
    <dataValidation type="list" allowBlank="1" showInputMessage="1" showErrorMessage="1" sqref="F121" xr:uid="{97D013A4-FEDB-4126-B2B9-BD8AAC754F16}">
      <formula1>INDIRECT($E$121)</formula1>
    </dataValidation>
    <dataValidation type="list" allowBlank="1" showInputMessage="1" showErrorMessage="1" sqref="F120" xr:uid="{7AFE9343-EC5F-437C-8D76-39A0D07E99CF}">
      <formula1>INDIRECT($E$120)</formula1>
    </dataValidation>
    <dataValidation type="list" allowBlank="1" showInputMessage="1" showErrorMessage="1" sqref="F119" xr:uid="{6311889B-9EC7-4618-9FDF-E8B25427EDF4}">
      <formula1>INDIRECT($E$119)</formula1>
    </dataValidation>
    <dataValidation type="list" allowBlank="1" showInputMessage="1" showErrorMessage="1" sqref="F118" xr:uid="{A4844A20-6FE3-4397-AB5B-DD5C3B504EBA}">
      <formula1>INDIRECT($E$118)</formula1>
    </dataValidation>
    <dataValidation type="list" allowBlank="1" showInputMessage="1" showErrorMessage="1" sqref="F117" xr:uid="{148B62A8-FA64-446E-8A03-9AB2B257B1C1}">
      <formula1>INDIRECT($E$117)</formula1>
    </dataValidation>
    <dataValidation type="list" allowBlank="1" showInputMessage="1" showErrorMessage="1" sqref="F116" xr:uid="{2F3A2C38-9B27-4A09-AC59-CF38A753107F}">
      <formula1>INDIRECT($E$116)</formula1>
    </dataValidation>
    <dataValidation type="list" allowBlank="1" showInputMessage="1" showErrorMessage="1" sqref="F115" xr:uid="{82A0C871-0E1C-4381-8236-266E7EF120AF}">
      <formula1>INDIRECT($E$115)</formula1>
    </dataValidation>
    <dataValidation type="list" allowBlank="1" showInputMessage="1" showErrorMessage="1" sqref="F114" xr:uid="{DC4DCE35-7D8D-47EE-96A5-BE59E393E53B}">
      <formula1>INDIRECT($E$114)</formula1>
    </dataValidation>
    <dataValidation type="list" allowBlank="1" showInputMessage="1" showErrorMessage="1" sqref="F113" xr:uid="{0A9782A7-60A5-4FE8-93A4-CF60B3A34F7A}">
      <formula1>INDIRECT($E$113)</formula1>
    </dataValidation>
    <dataValidation type="list" allowBlank="1" showInputMessage="1" showErrorMessage="1" sqref="F112" xr:uid="{8CD089B6-DCAC-4846-99E9-8D1C4C8495BD}">
      <formula1>INDIRECT($E$112)</formula1>
    </dataValidation>
    <dataValidation type="list" allowBlank="1" showInputMessage="1" showErrorMessage="1" sqref="F111" xr:uid="{CFD14024-9242-44D7-90EE-AD46CA93CD40}">
      <formula1>INDIRECT($E$111)</formula1>
    </dataValidation>
    <dataValidation type="list" allowBlank="1" showInputMessage="1" showErrorMessage="1" sqref="F110" xr:uid="{8A74CE8E-1ECC-4FC1-96DD-39B04C6EF16B}">
      <formula1>INDIRECT($E$110)</formula1>
    </dataValidation>
    <dataValidation type="list" allowBlank="1" showInputMessage="1" showErrorMessage="1" sqref="F109" xr:uid="{39CB6A23-D933-45E8-AFDE-475A557247A6}">
      <formula1>INDIRECT($E$109)</formula1>
    </dataValidation>
    <dataValidation type="list" allowBlank="1" showInputMessage="1" showErrorMessage="1" sqref="F108" xr:uid="{241E20D5-F84E-4C50-9223-74661742D939}">
      <formula1>INDIRECT($E$108)</formula1>
    </dataValidation>
    <dataValidation type="list" allowBlank="1" showInputMessage="1" showErrorMessage="1" sqref="F107" xr:uid="{CB3C0DF6-22A9-4A9E-A536-F8EC99C6875E}">
      <formula1>INDIRECT($E$107)</formula1>
    </dataValidation>
    <dataValidation type="list" allowBlank="1" showInputMessage="1" showErrorMessage="1" sqref="F106" xr:uid="{FB9ECE57-8886-4A4A-940D-A98D82D99519}">
      <formula1>INDIRECT($E$106)</formula1>
    </dataValidation>
    <dataValidation type="list" allowBlank="1" showInputMessage="1" showErrorMessage="1" sqref="F105" xr:uid="{D2CA5AAA-C590-4176-82FE-F3ED64F33245}">
      <formula1>INDIRECT($E$105)</formula1>
    </dataValidation>
    <dataValidation type="list" allowBlank="1" showInputMessage="1" showErrorMessage="1" sqref="F104" xr:uid="{267F84F7-CB87-48A2-909E-453CEBC706B9}">
      <formula1>INDIRECT($E$104)</formula1>
    </dataValidation>
    <dataValidation type="list" allowBlank="1" showInputMessage="1" showErrorMessage="1" sqref="F103" xr:uid="{71A22A87-CA6F-49B8-9AB0-58FF1388474B}">
      <formula1>INDIRECT($E$103)</formula1>
    </dataValidation>
    <dataValidation type="list" allowBlank="1" showInputMessage="1" showErrorMessage="1" sqref="F102" xr:uid="{C1F52B6D-4FF3-479E-9D28-5D5C05285D4E}">
      <formula1>INDIRECT($E$102)</formula1>
    </dataValidation>
    <dataValidation type="list" allowBlank="1" showInputMessage="1" showErrorMessage="1" sqref="F101" xr:uid="{59342279-0196-479D-8463-CBA4E57C8C29}">
      <formula1>INDIRECT($E$101)</formula1>
    </dataValidation>
    <dataValidation type="list" allowBlank="1" showInputMessage="1" showErrorMessage="1" sqref="F100" xr:uid="{67951485-0E29-4351-9CB7-32F693C9A246}">
      <formula1>INDIRECT($E$100)</formula1>
    </dataValidation>
    <dataValidation type="list" allowBlank="1" showInputMessage="1" showErrorMessage="1" sqref="F99" xr:uid="{7CBD4AF0-7FBF-43D3-B82A-9CDE75C7D701}">
      <formula1>INDIRECT($E$99)</formula1>
    </dataValidation>
    <dataValidation type="list" allowBlank="1" showInputMessage="1" showErrorMessage="1" sqref="F98" xr:uid="{8F091DA3-61D9-45FE-8A3B-22C78B5CFA8F}">
      <formula1>INDIRECT($E$98)</formula1>
    </dataValidation>
    <dataValidation type="list" allowBlank="1" showInputMessage="1" showErrorMessage="1" sqref="F97" xr:uid="{B587AA46-2A8F-4C59-BE6C-9F27C760820B}">
      <formula1>INDIRECT($E$97)</formula1>
    </dataValidation>
    <dataValidation type="list" allowBlank="1" showInputMessage="1" showErrorMessage="1" sqref="F96" xr:uid="{FCD4DA03-E3DF-4D5E-AB4D-FFD66D0D4B7D}">
      <formula1>INDIRECT($E$96)</formula1>
    </dataValidation>
    <dataValidation type="list" allowBlank="1" showInputMessage="1" showErrorMessage="1" sqref="F95" xr:uid="{13A51C3D-8200-417C-AA42-D40512CDDB8A}">
      <formula1>INDIRECT($E$95)</formula1>
    </dataValidation>
    <dataValidation type="list" allowBlank="1" showInputMessage="1" showErrorMessage="1" sqref="F94" xr:uid="{D8C426B3-E5B5-44B9-A495-6D1E9E0AB904}">
      <formula1>INDIRECT($E$94)</formula1>
    </dataValidation>
    <dataValidation type="list" allowBlank="1" showInputMessage="1" showErrorMessage="1" sqref="F93" xr:uid="{B611E12A-418B-4DF6-9DF6-2E4D2D2F1CE4}">
      <formula1>INDIRECT($E$93)</formula1>
    </dataValidation>
    <dataValidation type="list" allowBlank="1" showInputMessage="1" showErrorMessage="1" sqref="F92" xr:uid="{9A5CED22-D18A-44F0-B8BA-7F9B55084F61}">
      <formula1>INDIRECT($E$92)</formula1>
    </dataValidation>
    <dataValidation type="list" allowBlank="1" showInputMessage="1" showErrorMessage="1" sqref="F91" xr:uid="{F6464600-F4C3-4609-9358-54F618811B48}">
      <formula1>INDIRECT($E$91)</formula1>
    </dataValidation>
    <dataValidation type="list" allowBlank="1" showInputMessage="1" showErrorMessage="1" sqref="F90" xr:uid="{BCB269B2-C9D9-4C3B-B8A7-4D4B5A91EA05}">
      <formula1>INDIRECT($E$90)</formula1>
    </dataValidation>
    <dataValidation type="list" allowBlank="1" showInputMessage="1" showErrorMessage="1" sqref="F89" xr:uid="{D215A1D9-6AE3-4EF1-834B-1A1C5D541E6F}">
      <formula1>INDIRECT($E$89)</formula1>
    </dataValidation>
    <dataValidation type="list" allowBlank="1" showInputMessage="1" showErrorMessage="1" sqref="F88" xr:uid="{27F258F3-F9F5-47B9-A7CD-4E6F8B7E8044}">
      <formula1>INDIRECT($E$88)</formula1>
    </dataValidation>
    <dataValidation type="list" allowBlank="1" showInputMessage="1" showErrorMessage="1" sqref="F87" xr:uid="{4456D33B-9F31-4DE6-9951-0757161CC673}">
      <formula1>INDIRECT($E$87)</formula1>
    </dataValidation>
    <dataValidation type="list" allowBlank="1" showInputMessage="1" showErrorMessage="1" sqref="F86" xr:uid="{05CF4ED6-1511-4C0B-BD46-2DB94A76982F}">
      <formula1>INDIRECT($E$86)</formula1>
    </dataValidation>
    <dataValidation type="list" allowBlank="1" showInputMessage="1" showErrorMessage="1" sqref="F85" xr:uid="{71040586-B106-44B7-B4A8-3C115FA6FCB9}">
      <formula1>INDIRECT($E$85)</formula1>
    </dataValidation>
    <dataValidation type="list" allowBlank="1" showInputMessage="1" showErrorMessage="1" sqref="F84" xr:uid="{A432F3D9-98D8-4819-922F-EAF561EA17BC}">
      <formula1>INDIRECT($E$84)</formula1>
    </dataValidation>
    <dataValidation type="list" allowBlank="1" showInputMessage="1" showErrorMessage="1" sqref="F83" xr:uid="{C2E5CA77-08D5-4CCF-9F22-EDFDF57ACBEB}">
      <formula1>INDIRECT($E$83)</formula1>
    </dataValidation>
    <dataValidation type="list" allowBlank="1" showInputMessage="1" showErrorMessage="1" sqref="F82" xr:uid="{0762E8AE-FCDC-4ABD-BE34-8A1ED3A7E092}">
      <formula1>INDIRECT($E$82)</formula1>
    </dataValidation>
    <dataValidation type="list" allowBlank="1" showInputMessage="1" showErrorMessage="1" sqref="F81" xr:uid="{ADB9EB3F-5705-49D5-88EF-0E21CE37920A}">
      <formula1>INDIRECT($E$81)</formula1>
    </dataValidation>
    <dataValidation type="list" allowBlank="1" showInputMessage="1" showErrorMessage="1" sqref="F80" xr:uid="{957097FB-832B-4A9D-B2E0-8D071A0F1D04}">
      <formula1>INDIRECT($E$80)</formula1>
    </dataValidation>
    <dataValidation type="list" allowBlank="1" showInputMessage="1" showErrorMessage="1" sqref="F79" xr:uid="{1951B5E9-93F4-4398-874C-DE2C4AA6DC18}">
      <formula1>INDIRECT($E$79)</formula1>
    </dataValidation>
    <dataValidation type="list" allowBlank="1" showInputMessage="1" showErrorMessage="1" sqref="F78" xr:uid="{88239806-AD81-41FA-8B3E-DFDFCE9D2184}">
      <formula1>INDIRECT($E$78)</formula1>
    </dataValidation>
    <dataValidation type="list" allowBlank="1" showInputMessage="1" showErrorMessage="1" sqref="F77" xr:uid="{BF3E81B2-A3F7-4867-86ED-DD401F577CAE}">
      <formula1>INDIRECT($E$77)</formula1>
    </dataValidation>
    <dataValidation type="list" allowBlank="1" showInputMessage="1" showErrorMessage="1" sqref="F76" xr:uid="{E7AF67F7-C2D1-4D50-B506-3444F7FE0FA0}">
      <formula1>INDIRECT($E$76)</formula1>
    </dataValidation>
    <dataValidation type="list" allowBlank="1" showInputMessage="1" showErrorMessage="1" sqref="F75" xr:uid="{D86366B3-6AA8-4D71-A96C-D0FC8F4E32A0}">
      <formula1>INDIRECT($E$75)</formula1>
    </dataValidation>
    <dataValidation type="list" allowBlank="1" showInputMessage="1" showErrorMessage="1" sqref="F74" xr:uid="{3CC0C153-1137-447B-AEC5-DEBF6DED1442}">
      <formula1>INDIRECT($E$74)</formula1>
    </dataValidation>
    <dataValidation type="list" allowBlank="1" showInputMessage="1" showErrorMessage="1" sqref="F73" xr:uid="{27C68080-086A-4C1D-B7F6-D9A481400289}">
      <formula1>INDIRECT($E$73)</formula1>
    </dataValidation>
    <dataValidation type="list" allowBlank="1" showInputMessage="1" showErrorMessage="1" sqref="F72" xr:uid="{5EF7FC5D-02E4-43EF-B7CF-FDC3FE4EE66F}">
      <formula1>INDIRECT($E$72)</formula1>
    </dataValidation>
    <dataValidation type="list" allowBlank="1" showInputMessage="1" showErrorMessage="1" sqref="F71" xr:uid="{8F6AF59E-FB98-4459-B517-DEFFAFCF7ED5}">
      <formula1>INDIRECT($E$71)</formula1>
    </dataValidation>
    <dataValidation type="list" allowBlank="1" showInputMessage="1" showErrorMessage="1" sqref="F70" xr:uid="{72110C6A-CC2A-442A-B600-1DB566A5D22C}">
      <formula1>INDIRECT($E$70)</formula1>
    </dataValidation>
    <dataValidation type="list" allowBlank="1" showInputMessage="1" showErrorMessage="1" sqref="F69" xr:uid="{F8A94125-2F88-4C19-BD4A-D4FC5C3F49C0}">
      <formula1>INDIRECT($E$69)</formula1>
    </dataValidation>
    <dataValidation type="list" allowBlank="1" showInputMessage="1" showErrorMessage="1" sqref="F68" xr:uid="{CD3EEEA8-049C-455F-9A1E-79600C430C14}">
      <formula1>INDIRECT($E$68)</formula1>
    </dataValidation>
    <dataValidation type="list" allowBlank="1" showInputMessage="1" showErrorMessage="1" sqref="F67" xr:uid="{A77C2844-88DB-42A5-AD63-47AF54A56F06}">
      <formula1>INDIRECT($E$67)</formula1>
    </dataValidation>
    <dataValidation type="list" allowBlank="1" showInputMessage="1" showErrorMessage="1" sqref="F66" xr:uid="{27674627-1A81-4C9C-9C16-98A9C6E006A0}">
      <formula1>INDIRECT($E$66)</formula1>
    </dataValidation>
    <dataValidation type="list" allowBlank="1" showInputMessage="1" showErrorMessage="1" sqref="F65" xr:uid="{C12D563B-E193-491E-897C-0694D932D917}">
      <formula1>INDIRECT($E$65)</formula1>
    </dataValidation>
    <dataValidation type="list" allowBlank="1" showInputMessage="1" showErrorMessage="1" sqref="F64" xr:uid="{1E43F4C7-B85D-4597-9740-BC11B4BB9286}">
      <formula1>INDIRECT($E$64)</formula1>
    </dataValidation>
    <dataValidation type="list" allowBlank="1" showInputMessage="1" showErrorMessage="1" sqref="F63" xr:uid="{8AE324BE-43A2-447A-A166-6EF9A15B8D8B}">
      <formula1>INDIRECT($E$63)</formula1>
    </dataValidation>
    <dataValidation type="list" allowBlank="1" showInputMessage="1" showErrorMessage="1" sqref="F62" xr:uid="{A022B49F-DBCE-40D1-91E8-CA028C8F53A7}">
      <formula1>INDIRECT($E$62)</formula1>
    </dataValidation>
    <dataValidation type="list" allowBlank="1" showInputMessage="1" showErrorMessage="1" sqref="F61" xr:uid="{60A7F7DD-0C81-4487-88DD-32A79F527409}">
      <formula1>INDIRECT($E$61)</formula1>
    </dataValidation>
    <dataValidation type="list" allowBlank="1" showInputMessage="1" showErrorMessage="1" sqref="F60" xr:uid="{12D1D452-B726-49B9-BBCD-AD065F8715C6}">
      <formula1>INDIRECT($E$60)</formula1>
    </dataValidation>
    <dataValidation type="list" allowBlank="1" showInputMessage="1" showErrorMessage="1" sqref="F59" xr:uid="{20DE790C-1F65-4302-A7C3-0562EC5B9380}">
      <formula1>INDIRECT($E$59)</formula1>
    </dataValidation>
    <dataValidation type="list" allowBlank="1" showInputMessage="1" showErrorMessage="1" sqref="F58" xr:uid="{B60627F4-D244-449B-866C-201C13106DDA}">
      <formula1>INDIRECT($E$58)</formula1>
    </dataValidation>
    <dataValidation type="list" allowBlank="1" showInputMessage="1" showErrorMessage="1" sqref="F57" xr:uid="{CE7DB215-DE6B-47AD-98E1-1FA8CE6AF32C}">
      <formula1>INDIRECT($E$57)</formula1>
    </dataValidation>
    <dataValidation type="list" allowBlank="1" showInputMessage="1" showErrorMessage="1" sqref="F56" xr:uid="{4615AB8E-E689-4B0F-88C3-4013B11953CF}">
      <formula1>INDIRECT($E$56)</formula1>
    </dataValidation>
    <dataValidation type="list" allowBlank="1" showInputMessage="1" showErrorMessage="1" sqref="F55" xr:uid="{138E4664-6559-40F0-B1F6-B4DA0D768CF9}">
      <formula1>INDIRECT($E$55)</formula1>
    </dataValidation>
    <dataValidation type="list" allowBlank="1" showInputMessage="1" showErrorMessage="1" sqref="F54" xr:uid="{A1FD1ABC-32CD-49ED-AB3E-668FEF1B9029}">
      <formula1>INDIRECT($E$54)</formula1>
    </dataValidation>
    <dataValidation type="list" allowBlank="1" showInputMessage="1" showErrorMessage="1" sqref="F53" xr:uid="{B2EE715B-DE47-4613-9B60-F70D5912029B}">
      <formula1>INDIRECT($E$53)</formula1>
    </dataValidation>
    <dataValidation type="list" allowBlank="1" showInputMessage="1" showErrorMessage="1" sqref="F52" xr:uid="{28107C32-0D4E-4967-9536-0B16E6F44535}">
      <formula1>INDIRECT($E$52)</formula1>
    </dataValidation>
    <dataValidation type="list" allowBlank="1" showInputMessage="1" showErrorMessage="1" sqref="F51" xr:uid="{E84E19AA-C971-49BB-9E49-3589A62BECD8}">
      <formula1>INDIRECT($E$51)</formula1>
    </dataValidation>
    <dataValidation type="list" allowBlank="1" showInputMessage="1" showErrorMessage="1" sqref="F50" xr:uid="{5CD70552-00FB-4F24-B09F-3DDB3207C4A4}">
      <formula1>INDIRECT($E$50)</formula1>
    </dataValidation>
    <dataValidation type="list" allowBlank="1" showInputMessage="1" showErrorMessage="1" sqref="F49" xr:uid="{784B0003-0CA1-4F5A-8DC3-BA7F1E4DEE3D}">
      <formula1>INDIRECT($E$49)</formula1>
    </dataValidation>
    <dataValidation type="list" allowBlank="1" showInputMessage="1" showErrorMessage="1" sqref="F48" xr:uid="{835C62EF-BB49-4995-8E97-CC14BA3BDF0C}">
      <formula1>INDIRECT($E$48)</formula1>
    </dataValidation>
    <dataValidation type="list" allowBlank="1" showInputMessage="1" showErrorMessage="1" sqref="F47" xr:uid="{3AA327FB-6C28-4229-A88C-CAFEEE31EE4C}">
      <formula1>INDIRECT($E$47)</formula1>
    </dataValidation>
    <dataValidation type="list" allowBlank="1" showInputMessage="1" showErrorMessage="1" sqref="F46" xr:uid="{E38C6736-3EC6-46C1-931A-06C75E7AE533}">
      <formula1>INDIRECT($E$46)</formula1>
    </dataValidation>
    <dataValidation type="list" allowBlank="1" showInputMessage="1" showErrorMessage="1" sqref="F45" xr:uid="{4391752D-DC7E-4B42-A56B-3323EA05468A}">
      <formula1>INDIRECT($E$45)</formula1>
    </dataValidation>
    <dataValidation type="list" allowBlank="1" showInputMessage="1" showErrorMessage="1" sqref="F44" xr:uid="{F484FBC6-D377-4377-8CE0-DB51604E89C7}">
      <formula1>INDIRECT($E$44)</formula1>
    </dataValidation>
    <dataValidation type="list" allowBlank="1" showInputMessage="1" showErrorMessage="1" sqref="F43" xr:uid="{50DEF995-F276-4184-961A-B5FA9A68449D}">
      <formula1>INDIRECT($E$43)</formula1>
    </dataValidation>
    <dataValidation type="list" allowBlank="1" showInputMessage="1" showErrorMessage="1" sqref="F42" xr:uid="{DAB5F09C-FE0A-4681-8BED-C4B4CC5BC2F8}">
      <formula1>INDIRECT($E$42)</formula1>
    </dataValidation>
    <dataValidation type="list" allowBlank="1" showInputMessage="1" showErrorMessage="1" sqref="F41" xr:uid="{EE288A24-EC8F-43D7-8C0C-B0126D19968C}">
      <formula1>INDIRECT($E$41)</formula1>
    </dataValidation>
    <dataValidation type="list" allowBlank="1" showInputMessage="1" showErrorMessage="1" sqref="F40" xr:uid="{3189F922-0AE7-466D-A431-55B9B6DDEC1B}">
      <formula1>INDIRECT($E$40)</formula1>
    </dataValidation>
    <dataValidation type="list" allowBlank="1" showInputMessage="1" showErrorMessage="1" sqref="F39" xr:uid="{5B1D1F27-7E43-4D73-80D1-EB8F97848035}">
      <formula1>INDIRECT($E$39)</formula1>
    </dataValidation>
    <dataValidation type="list" allowBlank="1" showInputMessage="1" showErrorMessage="1" sqref="F38" xr:uid="{703AFD59-EDDD-4A33-9F7C-288F8902944A}">
      <formula1>INDIRECT($E$38)</formula1>
    </dataValidation>
    <dataValidation type="list" allowBlank="1" showInputMessage="1" showErrorMessage="1" sqref="F37" xr:uid="{749DD4DC-5EBD-4831-BC5D-DDC15433B01F}">
      <formula1>INDIRECT($E$37)</formula1>
    </dataValidation>
    <dataValidation type="list" allowBlank="1" showInputMessage="1" showErrorMessage="1" sqref="F36" xr:uid="{829214E4-0CEC-44F2-BDA1-4B9F3129BF9C}">
      <formula1>INDIRECT($E$36)</formula1>
    </dataValidation>
    <dataValidation type="list" allowBlank="1" showInputMessage="1" showErrorMessage="1" sqref="F35" xr:uid="{1911EDA3-211C-47C3-A37D-12D7119E140E}">
      <formula1>INDIRECT($E$35)</formula1>
    </dataValidation>
    <dataValidation type="list" allowBlank="1" showInputMessage="1" showErrorMessage="1" sqref="F34" xr:uid="{88D600E7-2885-420B-95DF-7DBE5DE88772}">
      <formula1>INDIRECT($E$34)</formula1>
    </dataValidation>
    <dataValidation type="list" allowBlank="1" showInputMessage="1" showErrorMessage="1" sqref="F33" xr:uid="{39C5120C-35C5-4592-B248-9F8C8E212250}">
      <formula1>INDIRECT($E$33)</formula1>
    </dataValidation>
    <dataValidation type="list" allowBlank="1" showInputMessage="1" showErrorMessage="1" sqref="F32" xr:uid="{917F4D6E-B8A8-4A16-ADB3-65B14D620658}">
      <formula1>INDIRECT($E$32)</formula1>
    </dataValidation>
    <dataValidation type="list" allowBlank="1" showInputMessage="1" showErrorMessage="1" sqref="F31" xr:uid="{C37B3D21-5769-4625-9AD4-ED705EF0DA00}">
      <formula1>INDIRECT($E$31)</formula1>
    </dataValidation>
    <dataValidation type="list" allowBlank="1" showInputMessage="1" showErrorMessage="1" sqref="F30" xr:uid="{B61B859C-9BA2-4F02-B412-7D4BC5EA246F}">
      <formula1>INDIRECT($E$30)</formula1>
    </dataValidation>
    <dataValidation type="list" allowBlank="1" showInputMessage="1" showErrorMessage="1" sqref="F29" xr:uid="{F30E42F4-FF58-4ED8-86CD-C4C5D65871DA}">
      <formula1>INDIRECT($E$29)</formula1>
    </dataValidation>
    <dataValidation type="list" allowBlank="1" showInputMessage="1" showErrorMessage="1" sqref="F28" xr:uid="{301265AF-5D4A-4686-8E3A-73F5731872D3}">
      <formula1>INDIRECT($E$28)</formula1>
    </dataValidation>
    <dataValidation type="list" allowBlank="1" showInputMessage="1" showErrorMessage="1" sqref="F27" xr:uid="{E4503915-1407-4204-B5E1-533439446DC3}">
      <formula1>INDIRECT($E$27)</formula1>
    </dataValidation>
    <dataValidation type="list" allowBlank="1" showInputMessage="1" showErrorMessage="1" sqref="F26" xr:uid="{EE1EDDF6-0C00-4635-9CD5-0B32F547123E}">
      <formula1>INDIRECT($E$26)</formula1>
    </dataValidation>
    <dataValidation type="list" allowBlank="1" showInputMessage="1" showErrorMessage="1" sqref="F25" xr:uid="{86DC4824-BE7E-4887-AA73-8E610802C56B}">
      <formula1>INDIRECT($E$25)</formula1>
    </dataValidation>
    <dataValidation type="list" allowBlank="1" showInputMessage="1" showErrorMessage="1" sqref="F24" xr:uid="{9721C545-C8FB-449F-81B5-4E370EF6E83A}">
      <formula1>INDIRECT($E$24)</formula1>
    </dataValidation>
    <dataValidation type="list" allowBlank="1" showInputMessage="1" showErrorMessage="1" sqref="F23" xr:uid="{66A07FCA-C66D-4C11-842A-41FF05366C6A}">
      <formula1>INDIRECT($E$23)</formula1>
    </dataValidation>
    <dataValidation type="list" allowBlank="1" showInputMessage="1" showErrorMessage="1" sqref="F22" xr:uid="{67462A02-7A89-4782-B860-7131F5F58BD5}">
      <formula1>INDIRECT($E$22)</formula1>
    </dataValidation>
    <dataValidation type="list" allowBlank="1" showInputMessage="1" showErrorMessage="1" sqref="F21" xr:uid="{19192A26-3903-4C2F-8B64-2E966FB46F40}">
      <formula1>INDIRECT($E$21)</formula1>
    </dataValidation>
    <dataValidation type="list" allowBlank="1" showInputMessage="1" showErrorMessage="1" sqref="F19:F20" xr:uid="{4BFD73EA-662B-4088-BD59-9CC95681427D}">
      <formula1>INDIRECT($E$19)</formula1>
    </dataValidation>
    <dataValidation type="list" allowBlank="1" showInputMessage="1" showErrorMessage="1" sqref="F18" xr:uid="{A28BC085-2826-4B5D-AE99-695F12BD37D8}">
      <formula1>INDIRECT($E$18)</formula1>
    </dataValidation>
    <dataValidation type="list" allowBlank="1" showInputMessage="1" showErrorMessage="1" sqref="F17" xr:uid="{D5E44FFE-0402-4DB3-AA18-76889E099AE8}">
      <formula1>INDIRECT($E$17)</formula1>
    </dataValidation>
    <dataValidation type="list" allowBlank="1" showInputMessage="1" showErrorMessage="1" sqref="F16" xr:uid="{5CC86FBE-4CF1-4590-B306-EB2736644F6C}">
      <formula1>INDIRECT($E$16)</formula1>
    </dataValidation>
    <dataValidation type="list" allowBlank="1" showInputMessage="1" showErrorMessage="1" sqref="F15" xr:uid="{B5E30104-685C-49BC-ACD7-32DAB54F4703}">
      <formula1>INDIRECT($E$15)</formula1>
    </dataValidation>
    <dataValidation type="list" allowBlank="1" showInputMessage="1" showErrorMessage="1" sqref="F14" xr:uid="{5D131971-4B27-41B7-AEB0-4DADA940A527}">
      <formula1>INDIRECT($E$14)</formula1>
    </dataValidation>
    <dataValidation type="list" allowBlank="1" showInputMessage="1" showErrorMessage="1" sqref="E124" xr:uid="{A300086A-60F8-4091-8A6D-593DDBA2B5CE}">
      <formula1>INDIRECT($C$124)</formula1>
    </dataValidation>
    <dataValidation type="list" allowBlank="1" showInputMessage="1" showErrorMessage="1" sqref="E123" xr:uid="{E3283E36-26B7-4D07-9425-BC1446436FD9}">
      <formula1>INDIRECT($C$123)</formula1>
    </dataValidation>
    <dataValidation type="list" allowBlank="1" showInputMessage="1" showErrorMessage="1" sqref="E122" xr:uid="{D8E9874C-354D-4515-85C9-419521B30EFA}">
      <formula1>INDIRECT($C$122)</formula1>
    </dataValidation>
    <dataValidation type="list" allowBlank="1" showInputMessage="1" showErrorMessage="1" sqref="E121" xr:uid="{06513C3E-AD09-46A3-BB9C-3A6690919426}">
      <formula1>INDIRECT($C$121)</formula1>
    </dataValidation>
    <dataValidation type="list" allowBlank="1" showInputMessage="1" showErrorMessage="1" sqref="E120" xr:uid="{9B80A0A7-13F9-4386-9B0D-2EF00D6EF039}">
      <formula1>INDIRECT($C$120)</formula1>
    </dataValidation>
    <dataValidation type="list" allowBlank="1" showInputMessage="1" showErrorMessage="1" sqref="E119" xr:uid="{6E4DD57D-7223-4175-B8B4-F545F294F3D6}">
      <formula1>INDIRECT($C$119)</formula1>
    </dataValidation>
    <dataValidation type="list" allowBlank="1" showInputMessage="1" showErrorMessage="1" sqref="E118" xr:uid="{3A3E3287-C8E3-4410-BC9E-AD21EFA98BC3}">
      <formula1>INDIRECT($C$118)</formula1>
    </dataValidation>
    <dataValidation type="list" allowBlank="1" showInputMessage="1" showErrorMessage="1" sqref="E117" xr:uid="{20CD10BD-8FCA-413F-A506-4F41FCF606FE}">
      <formula1>INDIRECT($C$117)</formula1>
    </dataValidation>
    <dataValidation type="list" allowBlank="1" showInputMessage="1" showErrorMessage="1" sqref="E116" xr:uid="{65239392-4028-42D8-866D-5D2E42AF2F7B}">
      <formula1>INDIRECT($C$116)</formula1>
    </dataValidation>
    <dataValidation type="list" allowBlank="1" showInputMessage="1" showErrorMessage="1" sqref="E115" xr:uid="{C2AB8E33-16DE-448F-8AE4-D79347568454}">
      <formula1>INDIRECT($C$115)</formula1>
    </dataValidation>
    <dataValidation type="list" allowBlank="1" showInputMessage="1" showErrorMessage="1" sqref="E114" xr:uid="{B5382B95-1291-458A-9A01-C3FCE65810C3}">
      <formula1>INDIRECT($C$114)</formula1>
    </dataValidation>
    <dataValidation type="list" allowBlank="1" showInputMessage="1" showErrorMessage="1" sqref="E113" xr:uid="{44910565-B357-433F-95DF-8CA470FD0ED9}">
      <formula1>INDIRECT($C$113)</formula1>
    </dataValidation>
    <dataValidation type="list" allowBlank="1" showInputMessage="1" showErrorMessage="1" sqref="E112" xr:uid="{DDC7A037-237B-4867-B4FB-9148BA91567E}">
      <formula1>INDIRECT($C$112)</formula1>
    </dataValidation>
    <dataValidation type="list" allowBlank="1" showInputMessage="1" showErrorMessage="1" sqref="E111" xr:uid="{70BFA268-438D-45CD-8A95-4FFB3130017D}">
      <formula1>INDIRECT($C$111)</formula1>
    </dataValidation>
    <dataValidation type="list" allowBlank="1" showInputMessage="1" showErrorMessage="1" sqref="E110" xr:uid="{31978594-E5EC-40F9-8230-E792C26A9934}">
      <formula1>INDIRECT($C$110)</formula1>
    </dataValidation>
    <dataValidation type="list" allowBlank="1" showInputMessage="1" showErrorMessage="1" sqref="E109" xr:uid="{799C554B-96B2-4D8D-A44A-545C506394DB}">
      <formula1>INDIRECT($C$109)</formula1>
    </dataValidation>
    <dataValidation type="list" allowBlank="1" showInputMessage="1" showErrorMessage="1" sqref="E108" xr:uid="{3A273B03-09C6-4E94-98C4-A71B881212A6}">
      <formula1>INDIRECT($C$108)</formula1>
    </dataValidation>
    <dataValidation type="list" allowBlank="1" showInputMessage="1" showErrorMessage="1" sqref="E107" xr:uid="{7D9453A9-A679-406E-8294-D7B5DCDC4F9F}">
      <formula1>INDIRECT($C$107)</formula1>
    </dataValidation>
    <dataValidation type="list" allowBlank="1" showInputMessage="1" showErrorMessage="1" sqref="E106" xr:uid="{50EE1064-2B2B-462D-92F8-891623E4FBB9}">
      <formula1>INDIRECT($C$106)</formula1>
    </dataValidation>
    <dataValidation type="list" allowBlank="1" showInputMessage="1" showErrorMessage="1" sqref="E105" xr:uid="{672E23C0-C435-41E4-B42C-E5A3AD93A60D}">
      <formula1>INDIRECT($C$105)</formula1>
    </dataValidation>
    <dataValidation type="list" allowBlank="1" showInputMessage="1" showErrorMessage="1" sqref="E104" xr:uid="{EE3DAD83-F110-4AE4-B099-BA029FAF3418}">
      <formula1>INDIRECT($C$104)</formula1>
    </dataValidation>
    <dataValidation type="list" allowBlank="1" showInputMessage="1" showErrorMessage="1" sqref="E103" xr:uid="{7C25CBE5-058C-4519-A176-0307D4393970}">
      <formula1>INDIRECT($C$103)</formula1>
    </dataValidation>
    <dataValidation type="list" allowBlank="1" showInputMessage="1" showErrorMessage="1" sqref="E102" xr:uid="{7CAA0877-9703-4417-9D74-A2285BA56467}">
      <formula1>INDIRECT($C$102)</formula1>
    </dataValidation>
    <dataValidation type="list" allowBlank="1" showInputMessage="1" showErrorMessage="1" sqref="E101" xr:uid="{CAA0B61B-701E-461C-B96D-273FEB08C4E6}">
      <formula1>INDIRECT($C$101)</formula1>
    </dataValidation>
    <dataValidation type="list" allowBlank="1" showInputMessage="1" showErrorMessage="1" sqref="E100" xr:uid="{1990075C-683F-4E9D-907C-0615B0CB8840}">
      <formula1>INDIRECT($C$100)</formula1>
    </dataValidation>
    <dataValidation type="list" allowBlank="1" showInputMessage="1" showErrorMessage="1" sqref="E99" xr:uid="{775AFBCC-A6E8-4635-826C-A82E61ED28BE}">
      <formula1>INDIRECT($C$99)</formula1>
    </dataValidation>
    <dataValidation type="list" allowBlank="1" showInputMessage="1" showErrorMessage="1" sqref="E98" xr:uid="{115604B9-C9A8-47E5-89BD-2910C0EC17BF}">
      <formula1>INDIRECT($C$98)</formula1>
    </dataValidation>
    <dataValidation type="list" allowBlank="1" showInputMessage="1" showErrorMessage="1" sqref="E97" xr:uid="{5FA77B62-BBB0-4433-9444-AF3EB49BF5DA}">
      <formula1>INDIRECT($C$97)</formula1>
    </dataValidation>
    <dataValidation type="list" allowBlank="1" showInputMessage="1" showErrorMessage="1" sqref="E96" xr:uid="{E449AFBB-FF17-4D1B-9E81-82BD0C9A788D}">
      <formula1>INDIRECT($C$96)</formula1>
    </dataValidation>
    <dataValidation type="list" allowBlank="1" showInputMessage="1" showErrorMessage="1" sqref="E95" xr:uid="{44E9E3A4-CDB3-4FC1-AB31-C1D364B3D98E}">
      <formula1>INDIRECT($C$95)</formula1>
    </dataValidation>
    <dataValidation type="list" allowBlank="1" showInputMessage="1" showErrorMessage="1" sqref="E94" xr:uid="{EE39DB47-95AB-4F5E-946D-0C09B21A357E}">
      <formula1>INDIRECT($C$94)</formula1>
    </dataValidation>
    <dataValidation type="list" allowBlank="1" showInputMessage="1" showErrorMessage="1" sqref="E93" xr:uid="{777450E1-C446-4E1B-BCBB-0676764F0587}">
      <formula1>INDIRECT($C$93)</formula1>
    </dataValidation>
    <dataValidation type="list" allowBlank="1" showInputMessage="1" showErrorMessage="1" sqref="E92" xr:uid="{F77DD936-2D6A-4B77-B471-CF2CAA54F844}">
      <formula1>INDIRECT($C$92)</formula1>
    </dataValidation>
    <dataValidation type="list" allowBlank="1" showInputMessage="1" showErrorMessage="1" sqref="E91" xr:uid="{5DDFB5D3-996C-48AA-A728-95EE08F8890E}">
      <formula1>INDIRECT($C$91)</formula1>
    </dataValidation>
    <dataValidation type="list" allowBlank="1" showInputMessage="1" showErrorMessage="1" sqref="E90" xr:uid="{C5ABE1EF-B0EC-43CB-8185-83AAC6B06BBC}">
      <formula1>INDIRECT($C$90)</formula1>
    </dataValidation>
    <dataValidation type="list" allowBlank="1" showInputMessage="1" showErrorMessage="1" sqref="E89" xr:uid="{F2C264B3-1AFB-4D0C-9B30-1C50EF0D8026}">
      <formula1>INDIRECT($C$89)</formula1>
    </dataValidation>
    <dataValidation type="list" allowBlank="1" showInputMessage="1" showErrorMessage="1" sqref="E88" xr:uid="{C487BFB1-1842-4A5D-97A3-332966BCB687}">
      <formula1>INDIRECT($C$88)</formula1>
    </dataValidation>
    <dataValidation type="list" allowBlank="1" showInputMessage="1" showErrorMessage="1" sqref="E87" xr:uid="{6987849F-B60A-4F85-AD1D-EE9E26DB7AEB}">
      <formula1>INDIRECT($C$87)</formula1>
    </dataValidation>
    <dataValidation type="list" allowBlank="1" showInputMessage="1" showErrorMessage="1" sqref="E86" xr:uid="{A5477823-3DED-4B62-BB14-B1E2B59AA0A7}">
      <formula1>INDIRECT($C$86)</formula1>
    </dataValidation>
    <dataValidation type="list" allowBlank="1" showInputMessage="1" showErrorMessage="1" sqref="E85" xr:uid="{95B90420-4B4F-4AD4-AF40-E4D124A9EB6A}">
      <formula1>INDIRECT($C$85)</formula1>
    </dataValidation>
    <dataValidation type="list" allowBlank="1" showInputMessage="1" showErrorMessage="1" sqref="E84" xr:uid="{DEDC5170-D167-4CEB-818D-8ED715D5C356}">
      <formula1>INDIRECT($C$84)</formula1>
    </dataValidation>
    <dataValidation type="list" allowBlank="1" showInputMessage="1" showErrorMessage="1" sqref="E83" xr:uid="{F25E13D3-9CB8-4D2E-B48B-D3244D031045}">
      <formula1>INDIRECT($C$83)</formula1>
    </dataValidation>
    <dataValidation type="list" allowBlank="1" showInputMessage="1" showErrorMessage="1" sqref="E82" xr:uid="{50A16BC6-4405-4E3F-9AA1-0635F02BCD74}">
      <formula1>INDIRECT($C$82)</formula1>
    </dataValidation>
    <dataValidation type="list" allowBlank="1" showInputMessage="1" showErrorMessage="1" sqref="E81" xr:uid="{0D445504-3064-42DF-A037-D9B04202BF9F}">
      <formula1>INDIRECT($C$81)</formula1>
    </dataValidation>
    <dataValidation type="list" allowBlank="1" showInputMessage="1" showErrorMessage="1" sqref="E80" xr:uid="{32AD2810-77BC-49CB-BF70-16177B039C95}">
      <formula1>INDIRECT($C$80)</formula1>
    </dataValidation>
    <dataValidation type="list" allowBlank="1" showInputMessage="1" showErrorMessage="1" sqref="E79" xr:uid="{64E7C133-95F3-4177-8822-3B1AFE3FD88A}">
      <formula1>INDIRECT($C$79)</formula1>
    </dataValidation>
    <dataValidation type="list" allowBlank="1" showInputMessage="1" showErrorMessage="1" sqref="E78" xr:uid="{E9B2BB4A-3D9E-481B-86A5-202C3738CA95}">
      <formula1>INDIRECT($C$78)</formula1>
    </dataValidation>
    <dataValidation type="list" allowBlank="1" showInputMessage="1" showErrorMessage="1" sqref="E77" xr:uid="{A9BE4453-65B3-4132-BF9A-A246C0EC7F75}">
      <formula1>INDIRECT($C$77)</formula1>
    </dataValidation>
    <dataValidation type="list" allowBlank="1" showInputMessage="1" showErrorMessage="1" sqref="E76" xr:uid="{D458E683-6CEE-4D4D-98B5-CE5897750C5A}">
      <formula1>INDIRECT($C$76)</formula1>
    </dataValidation>
    <dataValidation type="list" allowBlank="1" showInputMessage="1" showErrorMessage="1" sqref="E75" xr:uid="{91A965F3-065E-468F-880B-A6E2D3D9DC2C}">
      <formula1>INDIRECT($C$75)</formula1>
    </dataValidation>
    <dataValidation type="list" allowBlank="1" showInputMessage="1" showErrorMessage="1" sqref="E74" xr:uid="{589C0D09-D107-4062-B62C-9DBCD97F63B0}">
      <formula1>INDIRECT($C$74)</formula1>
    </dataValidation>
    <dataValidation type="list" allowBlank="1" showInputMessage="1" showErrorMessage="1" sqref="E73" xr:uid="{C2119207-E30B-4E57-83D0-87BDD14E604D}">
      <formula1>INDIRECT($C$73)</formula1>
    </dataValidation>
    <dataValidation type="list" allowBlank="1" showInputMessage="1" showErrorMessage="1" sqref="E72" xr:uid="{0F99EC51-AB01-464F-98EE-50FE2F72F2E4}">
      <formula1>INDIRECT($C$72)</formula1>
    </dataValidation>
    <dataValidation type="list" allowBlank="1" showInputMessage="1" showErrorMessage="1" sqref="E71" xr:uid="{0A632502-BB65-4F37-8469-2CAD64EEEB9C}">
      <formula1>INDIRECT($C$71)</formula1>
    </dataValidation>
    <dataValidation type="list" allowBlank="1" showInputMessage="1" showErrorMessage="1" sqref="E70" xr:uid="{A424E458-E3A5-436E-A622-B7C04C5AF8AD}">
      <formula1>INDIRECT($C$70)</formula1>
    </dataValidation>
    <dataValidation type="list" allowBlank="1" showInputMessage="1" showErrorMessage="1" sqref="E69" xr:uid="{43CDB9F3-51A1-4706-AF8D-615DBC935AEE}">
      <formula1>INDIRECT($C$69)</formula1>
    </dataValidation>
    <dataValidation type="list" allowBlank="1" showInputMessage="1" showErrorMessage="1" sqref="E68" xr:uid="{761A2BF2-79CA-4473-BD6E-8838205A340A}">
      <formula1>INDIRECT($C$68)</formula1>
    </dataValidation>
    <dataValidation type="list" allowBlank="1" showInputMessage="1" showErrorMessage="1" sqref="E67" xr:uid="{57764D04-76B3-4815-8611-A8BA2CA29E80}">
      <formula1>INDIRECT($C$67)</formula1>
    </dataValidation>
    <dataValidation type="list" allowBlank="1" showInputMessage="1" showErrorMessage="1" sqref="E66" xr:uid="{4CFE8AD8-709A-4D59-868B-CCD218DA5F52}">
      <formula1>INDIRECT($C$66)</formula1>
    </dataValidation>
    <dataValidation type="list" allowBlank="1" showInputMessage="1" showErrorMessage="1" sqref="E65" xr:uid="{6C56A99B-9268-429E-B5E1-BC04DE010999}">
      <formula1>INDIRECT($C$65)</formula1>
    </dataValidation>
    <dataValidation type="list" allowBlank="1" showInputMessage="1" showErrorMessage="1" sqref="E64" xr:uid="{1BB52739-0D3C-42B6-B701-B0386328ADB4}">
      <formula1>INDIRECT($C$64)</formula1>
    </dataValidation>
    <dataValidation type="list" allowBlank="1" showInputMessage="1" showErrorMessage="1" sqref="E63" xr:uid="{F9B1195D-DE18-4769-9890-418B32A1902E}">
      <formula1>INDIRECT($C$63)</formula1>
    </dataValidation>
    <dataValidation type="list" allowBlank="1" showInputMessage="1" showErrorMessage="1" sqref="E62" xr:uid="{4CAEA347-3802-4250-A32F-6CD92CE43DBB}">
      <formula1>INDIRECT($C$62)</formula1>
    </dataValidation>
    <dataValidation type="list" allowBlank="1" showInputMessage="1" showErrorMessage="1" sqref="E61" xr:uid="{148D0C85-761B-4E75-8EC3-19A37698CE45}">
      <formula1>INDIRECT($C$61)</formula1>
    </dataValidation>
    <dataValidation type="list" allowBlank="1" showInputMessage="1" showErrorMessage="1" sqref="E60" xr:uid="{E4C92EBD-7CDE-4FA5-8224-587CB42C142A}">
      <formula1>INDIRECT($C$60)</formula1>
    </dataValidation>
    <dataValidation type="list" allowBlank="1" showInputMessage="1" showErrorMessage="1" sqref="E59" xr:uid="{1050D781-024C-4725-963E-26E7B36773EB}">
      <formula1>INDIRECT($C$59)</formula1>
    </dataValidation>
    <dataValidation type="list" allowBlank="1" showInputMessage="1" showErrorMessage="1" sqref="E58" xr:uid="{B92A98A7-9AF0-4DF8-A795-051C09956BF3}">
      <formula1>INDIRECT($C$58)</formula1>
    </dataValidation>
    <dataValidation type="list" allowBlank="1" showInputMessage="1" showErrorMessage="1" sqref="E57" xr:uid="{043E307E-FEAD-4DD5-8629-2DEF7ECD4DA8}">
      <formula1>INDIRECT($C$57)</formula1>
    </dataValidation>
    <dataValidation type="list" allowBlank="1" showInputMessage="1" showErrorMessage="1" sqref="E56" xr:uid="{F39BB827-FD51-49B0-A263-8122D1E7CDED}">
      <formula1>INDIRECT($C$56)</formula1>
    </dataValidation>
    <dataValidation type="list" allowBlank="1" showInputMessage="1" showErrorMessage="1" sqref="E55" xr:uid="{F9B8062F-9BC2-44CD-B209-49941CAF9C23}">
      <formula1>INDIRECT($C$55)</formula1>
    </dataValidation>
    <dataValidation type="list" allowBlank="1" showInputMessage="1" showErrorMessage="1" sqref="E54" xr:uid="{F5C24471-0FA1-47A3-B3A7-F504D05D504F}">
      <formula1>INDIRECT($C$54)</formula1>
    </dataValidation>
    <dataValidation type="list" allowBlank="1" showInputMessage="1" showErrorMessage="1" sqref="E53" xr:uid="{B610D15E-F510-48CD-BCEC-5996501661EC}">
      <formula1>INDIRECT($C$53)</formula1>
    </dataValidation>
    <dataValidation type="list" allowBlank="1" showInputMessage="1" showErrorMessage="1" sqref="E52" xr:uid="{1BEB3C83-F947-4AE3-BADC-2569C23ABF38}">
      <formula1>INDIRECT($C$52)</formula1>
    </dataValidation>
    <dataValidation type="list" allowBlank="1" showInputMessage="1" showErrorMessage="1" sqref="E51" xr:uid="{7EF967F9-1ADC-48D9-B810-4BBFBF5E9607}">
      <formula1>INDIRECT($C$51)</formula1>
    </dataValidation>
    <dataValidation type="list" allowBlank="1" showInputMessage="1" showErrorMessage="1" sqref="E50" xr:uid="{36060B6B-424B-4AEE-B061-F55251C8CC0C}">
      <formula1>INDIRECT($C$50)</formula1>
    </dataValidation>
    <dataValidation type="list" allowBlank="1" showInputMessage="1" showErrorMessage="1" sqref="E49" xr:uid="{D1647E53-30AA-4D6E-AB35-485E3BD6579B}">
      <formula1>INDIRECT($C$49)</formula1>
    </dataValidation>
    <dataValidation type="list" allowBlank="1" showInputMessage="1" showErrorMessage="1" sqref="E48" xr:uid="{20D8EBDB-5F0C-4646-9A3C-46141A63D80E}">
      <formula1>INDIRECT($C$48)</formula1>
    </dataValidation>
    <dataValidation type="list" allowBlank="1" showInputMessage="1" showErrorMessage="1" sqref="E47" xr:uid="{EBBA9D00-AF7F-4AE4-AE31-E236DA1F797E}">
      <formula1>INDIRECT($C$47)</formula1>
    </dataValidation>
    <dataValidation type="list" allowBlank="1" showInputMessage="1" showErrorMessage="1" sqref="E46" xr:uid="{4E3DE252-39A2-4914-990C-717FCBC0E07B}">
      <formula1>INDIRECT($C$46)</formula1>
    </dataValidation>
    <dataValidation type="list" allowBlank="1" showInputMessage="1" showErrorMessage="1" sqref="E45" xr:uid="{8D96D53D-7EC7-4780-985E-A8E84ADE812F}">
      <formula1>INDIRECT($C$45)</formula1>
    </dataValidation>
    <dataValidation type="list" allowBlank="1" showInputMessage="1" showErrorMessage="1" sqref="E44" xr:uid="{A9086499-D630-4354-9BEE-77202C01449A}">
      <formula1>INDIRECT($C$44)</formula1>
    </dataValidation>
    <dataValidation type="list" allowBlank="1" showInputMessage="1" showErrorMessage="1" sqref="E43" xr:uid="{1F46826F-9F73-470E-9F47-332F75E3FA29}">
      <formula1>INDIRECT($C$43)</formula1>
    </dataValidation>
    <dataValidation type="list" allowBlank="1" showInputMessage="1" showErrorMessage="1" sqref="E42" xr:uid="{B361FBD0-DF30-4C2D-8ABA-535B33162ED7}">
      <formula1>INDIRECT($C$42)</formula1>
    </dataValidation>
    <dataValidation type="list" allowBlank="1" showInputMessage="1" showErrorMessage="1" sqref="F13" xr:uid="{28ED159E-6BF3-4CEA-910F-F3199D6CA513}">
      <formula1>INDIRECT($E$13)</formula1>
    </dataValidation>
    <dataValidation type="list" allowBlank="1" showInputMessage="1" showErrorMessage="1" sqref="E41" xr:uid="{6FE547E6-5F5D-40FF-A349-A11F586DF5FB}">
      <formula1>INDIRECT($C$41)</formula1>
    </dataValidation>
    <dataValidation type="list" allowBlank="1" showInputMessage="1" showErrorMessage="1" sqref="E40" xr:uid="{8880D44F-938D-4DD2-BF6D-6D6A814B9897}">
      <formula1>INDIRECT($C$40)</formula1>
    </dataValidation>
    <dataValidation type="list" allowBlank="1" showInputMessage="1" showErrorMessage="1" sqref="E39" xr:uid="{7AAC3A05-3BF0-4B41-99DD-A1FE9180DFE2}">
      <formula1>INDIRECT($C$39)</formula1>
    </dataValidation>
    <dataValidation type="list" allowBlank="1" showInputMessage="1" showErrorMessage="1" sqref="E38" xr:uid="{BF6CE6A5-47F7-4C4D-9813-51B0BB17FFE5}">
      <formula1>INDIRECT($C$38)</formula1>
    </dataValidation>
    <dataValidation type="list" allowBlank="1" showInputMessage="1" showErrorMessage="1" sqref="E37" xr:uid="{2BBD61C1-5EB0-4C87-A613-447D9DB02EB3}">
      <formula1>INDIRECT($C$37)</formula1>
    </dataValidation>
    <dataValidation type="list" allowBlank="1" showInputMessage="1" showErrorMessage="1" sqref="E36" xr:uid="{2B6FD621-90E9-4E1F-9A66-46194298583C}">
      <formula1>INDIRECT($C$36)</formula1>
    </dataValidation>
    <dataValidation type="list" allowBlank="1" showInputMessage="1" showErrorMessage="1" sqref="E35" xr:uid="{390A596C-8D2A-445A-B8B1-94863C7D390E}">
      <formula1>INDIRECT($C$35)</formula1>
    </dataValidation>
    <dataValidation type="list" allowBlank="1" showInputMessage="1" showErrorMessage="1" sqref="E34" xr:uid="{B4761630-5827-4BC7-8C92-59CAFAAEE753}">
      <formula1>INDIRECT($C$34)</formula1>
    </dataValidation>
    <dataValidation type="list" allowBlank="1" showInputMessage="1" showErrorMessage="1" sqref="E33" xr:uid="{EA784E4F-B851-49D9-A214-38C2A0F6B8F1}">
      <formula1>INDIRECT($C$33)</formula1>
    </dataValidation>
    <dataValidation type="list" allowBlank="1" showInputMessage="1" showErrorMessage="1" sqref="E32" xr:uid="{4E849E11-F69F-4428-ACC4-569A60268A5A}">
      <formula1>INDIRECT($C$32)</formula1>
    </dataValidation>
    <dataValidation type="list" allowBlank="1" showInputMessage="1" showErrorMessage="1" sqref="E31" xr:uid="{D13B3C74-0A0B-4F1B-8EFE-6250623A8E01}">
      <formula1>INDIRECT($C$31)</formula1>
    </dataValidation>
    <dataValidation type="list" allowBlank="1" showInputMessage="1" showErrorMessage="1" sqref="E30" xr:uid="{6BBA5716-AF98-4A74-BB74-D149B70010C7}">
      <formula1>INDIRECT($C$30)</formula1>
    </dataValidation>
    <dataValidation type="list" allowBlank="1" showInputMessage="1" showErrorMessage="1" sqref="E29" xr:uid="{8E434806-7951-4979-BAE8-1382AB4A8711}">
      <formula1>INDIRECT($C$29)</formula1>
    </dataValidation>
    <dataValidation type="list" allowBlank="1" showInputMessage="1" showErrorMessage="1" sqref="E28" xr:uid="{0C98D013-04C3-4712-ADEF-06C35F154A8D}">
      <formula1>INDIRECT($C$28)</formula1>
    </dataValidation>
    <dataValidation type="list" allowBlank="1" showInputMessage="1" showErrorMessage="1" sqref="E27" xr:uid="{2CFC4957-B0AF-4A77-9DF6-1B4B778B9C81}">
      <formula1>INDIRECT($C$27)</formula1>
    </dataValidation>
    <dataValidation type="list" allowBlank="1" showInputMessage="1" showErrorMessage="1" sqref="E26" xr:uid="{84B520E2-F4FC-4E0F-AD61-EC0F58204A8B}">
      <formula1>INDIRECT($C$26)</formula1>
    </dataValidation>
    <dataValidation type="list" allowBlank="1" showInputMessage="1" showErrorMessage="1" sqref="E25" xr:uid="{8C30D1F6-3193-4C14-AFF7-B9EBD5C47F2A}">
      <formula1>INDIRECT($C$25)</formula1>
    </dataValidation>
    <dataValidation type="list" allowBlank="1" showInputMessage="1" showErrorMessage="1" sqref="E24" xr:uid="{DF26B0B8-7702-457E-A62C-E9115FD5EB82}">
      <formula1>INDIRECT($C$24)</formula1>
    </dataValidation>
    <dataValidation type="list" allowBlank="1" showInputMessage="1" showErrorMessage="1" sqref="E21" xr:uid="{B6ACA966-E14E-498F-88DC-AD7F6BF603F6}">
      <formula1>INDIRECT($C$21)</formula1>
    </dataValidation>
    <dataValidation type="list" allowBlank="1" showInputMessage="1" showErrorMessage="1" sqref="E22" xr:uid="{B25E8B30-D471-4C8A-BD1F-6236AA7DD5DC}">
      <formula1>INDIRECT($C$22)</formula1>
    </dataValidation>
    <dataValidation type="list" allowBlank="1" showInputMessage="1" showErrorMessage="1" sqref="E20" xr:uid="{E321CDCE-EB61-4A50-90D9-85B66B71248A}">
      <formula1>INDIRECT($C$20)</formula1>
    </dataValidation>
    <dataValidation type="list" allowBlank="1" showInputMessage="1" showErrorMessage="1" sqref="E19" xr:uid="{112B9002-FBC7-4609-8F09-256CCCBC0A5F}">
      <formula1>INDIRECT($C$19)</formula1>
    </dataValidation>
    <dataValidation type="list" allowBlank="1" showInputMessage="1" showErrorMessage="1" sqref="E18" xr:uid="{A7EA3E77-A448-42CE-9194-BCF5EDC63E39}">
      <formula1>INDIRECT($C$18)</formula1>
    </dataValidation>
    <dataValidation type="list" allowBlank="1" showInputMessage="1" showErrorMessage="1" sqref="E17" xr:uid="{57D3439A-1DCD-4EB0-965E-E6537B81E308}">
      <formula1>INDIRECT($C$17)</formula1>
    </dataValidation>
    <dataValidation type="list" allowBlank="1" showInputMessage="1" showErrorMessage="1" sqref="E16" xr:uid="{9607DDA0-FFC1-4068-9DB6-87D2766B1342}">
      <formula1>INDIRECT($C$16)</formula1>
    </dataValidation>
    <dataValidation type="list" allowBlank="1" showInputMessage="1" showErrorMessage="1" sqref="E15" xr:uid="{B5BD44E9-A69F-4B83-B5A9-791446FE497A}">
      <formula1>INDIRECT($C$15)</formula1>
    </dataValidation>
    <dataValidation type="list" allowBlank="1" showInputMessage="1" showErrorMessage="1" sqref="E14" xr:uid="{EF43059E-DAA9-41A7-AB53-763EDC7C4B7A}">
      <formula1>INDIRECT($C$14)</formula1>
    </dataValidation>
    <dataValidation type="list" allowBlank="1" showInputMessage="1" showErrorMessage="1" sqref="E13" xr:uid="{DFAE20CD-2843-464B-BAE4-A083085FBAED}">
      <formula1>INDIRECT($C$13)</formula1>
    </dataValidation>
    <dataValidation type="date" allowBlank="1" showInputMessage="1" showErrorMessage="1" sqref="B3:C3" xr:uid="{6E19C021-43C0-4C9B-9683-56D5F0832651}">
      <formula1>45530</formula1>
      <formula2>73050</formula2>
    </dataValidation>
    <dataValidation type="time" allowBlank="1" showInputMessage="1" showErrorMessage="1" sqref="B4" xr:uid="{B091CD19-45A8-48BE-AB00-10A0F967525F}">
      <formula1>0.333333333333333</formula1>
      <formula2>0.833333333333333</formula2>
    </dataValidation>
  </dataValidations>
  <hyperlinks>
    <hyperlink ref="G4" r:id="rId1" xr:uid="{57EC14B4-7C00-4EDC-A2C4-196E230A9CDC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E44EABF-190C-4173-BB49-CF2EA87B9F94}">
          <x14:formula1>
            <xm:f>LISTE!$L$2:$L$5</xm:f>
          </x14:formula1>
          <xm:sqref>I13:I124</xm:sqref>
        </x14:dataValidation>
        <x14:dataValidation type="list" allowBlank="1" showInputMessage="1" showErrorMessage="1" xr:uid="{92EEB3CB-FEC1-41EF-A2B7-3CF2D508954C}">
          <x14:formula1>
            <xm:f>LISTE!$J$2:$J$16</xm:f>
          </x14:formula1>
          <xm:sqref>G13:G124</xm:sqref>
        </x14:dataValidation>
        <x14:dataValidation type="list" allowBlank="1" showInputMessage="1" showErrorMessage="1" xr:uid="{EA260E6C-7F37-4FBD-AC2B-ADDBB13DADF4}">
          <x14:formula1>
            <xm:f>LISTE!$A$3:$A$4</xm:f>
          </x14:formula1>
          <xm:sqref>C13:C124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E92E4-29E9-4150-8313-620905BE336C}">
  <dimension ref="A1:I125"/>
  <sheetViews>
    <sheetView zoomScale="85" zoomScaleNormal="85" workbookViewId="0">
      <pane ySplit="12" topLeftCell="A13" activePane="bottomLeft" state="frozen"/>
      <selection pane="bottomLeft" activeCell="B20" sqref="B20"/>
    </sheetView>
  </sheetViews>
  <sheetFormatPr baseColWidth="10" defaultColWidth="11.44140625" defaultRowHeight="13.8" x14ac:dyDescent="0.25"/>
  <cols>
    <col min="1" max="1" width="27.5546875" style="1" customWidth="1"/>
    <col min="2" max="2" width="26.33203125" style="1" customWidth="1"/>
    <col min="3" max="3" width="28.88671875" style="1" customWidth="1"/>
    <col min="4" max="4" width="9.109375" style="1" bestFit="1" customWidth="1"/>
    <col min="5" max="5" width="30.109375" style="1" customWidth="1"/>
    <col min="6" max="6" width="9.109375" style="1" bestFit="1" customWidth="1"/>
    <col min="7" max="7" width="30.21875" style="1" bestFit="1" customWidth="1"/>
    <col min="8" max="16384" width="11.44140625" style="1"/>
  </cols>
  <sheetData>
    <row r="1" spans="1:9" ht="49.2" customHeight="1" x14ac:dyDescent="0.25">
      <c r="A1" s="134" t="s">
        <v>161</v>
      </c>
      <c r="B1" s="134"/>
      <c r="C1" s="134"/>
      <c r="D1" s="134"/>
      <c r="E1" s="134"/>
      <c r="F1" s="134"/>
      <c r="G1" s="134"/>
      <c r="H1" s="134"/>
      <c r="I1" s="79"/>
    </row>
    <row r="2" spans="1:9" x14ac:dyDescent="0.25">
      <c r="A2" s="10" t="s">
        <v>73</v>
      </c>
      <c r="B2" s="129"/>
      <c r="C2" s="130"/>
      <c r="F2" s="113" t="s">
        <v>0</v>
      </c>
      <c r="G2" s="114"/>
      <c r="H2" s="115"/>
    </row>
    <row r="3" spans="1:9" x14ac:dyDescent="0.25">
      <c r="A3" s="10" t="s">
        <v>11</v>
      </c>
      <c r="B3" s="131"/>
      <c r="C3" s="130"/>
      <c r="F3" s="116" t="s">
        <v>1</v>
      </c>
      <c r="G3" s="117"/>
      <c r="H3" s="118"/>
    </row>
    <row r="4" spans="1:9" x14ac:dyDescent="0.25">
      <c r="A4" s="10" t="s">
        <v>85</v>
      </c>
      <c r="B4" s="35"/>
      <c r="C4" s="34" t="str">
        <f>'MENU SANDWICH SALADE'!C4</f>
        <v>Format Heures:Minutes</v>
      </c>
      <c r="E4" s="1" t="s">
        <v>149</v>
      </c>
      <c r="F4" s="8"/>
      <c r="G4" s="14"/>
      <c r="H4" s="9"/>
    </row>
    <row r="5" spans="1:9" ht="14.4" x14ac:dyDescent="0.3">
      <c r="A5" s="10" t="s">
        <v>4</v>
      </c>
      <c r="B5" s="129"/>
      <c r="C5" s="130"/>
      <c r="E5" s="31" t="s">
        <v>148</v>
      </c>
      <c r="F5" s="119" t="s">
        <v>2</v>
      </c>
      <c r="G5" s="120"/>
      <c r="H5" s="121"/>
    </row>
    <row r="6" spans="1:9" ht="14.4" thickBot="1" x14ac:dyDescent="0.3">
      <c r="A6" s="3" t="s">
        <v>86</v>
      </c>
      <c r="B6" s="129"/>
      <c r="C6" s="130"/>
    </row>
    <row r="7" spans="1:9" ht="14.4" thickBot="1" x14ac:dyDescent="0.3">
      <c r="A7" s="3" t="s">
        <v>87</v>
      </c>
      <c r="B7" s="155"/>
      <c r="C7" s="155"/>
      <c r="E7" s="80" t="s">
        <v>158</v>
      </c>
      <c r="F7" s="165" t="s">
        <v>146</v>
      </c>
      <c r="G7" s="126"/>
      <c r="H7" s="126"/>
    </row>
    <row r="8" spans="1:9" ht="15" thickBot="1" x14ac:dyDescent="0.35">
      <c r="A8" s="3" t="s">
        <v>88</v>
      </c>
      <c r="B8" s="123"/>
      <c r="C8" s="124"/>
      <c r="E8" s="81">
        <f>SUM('PLATEAUX GOURMAND'!G12,'MENU SANDWICH SALADE'!K12,'PLATEAUX REPAS'!L13)</f>
        <v>0</v>
      </c>
    </row>
    <row r="9" spans="1:9" x14ac:dyDescent="0.25">
      <c r="A9" s="3" t="s">
        <v>93</v>
      </c>
      <c r="B9" s="162" t="s">
        <v>94</v>
      </c>
      <c r="C9" s="128"/>
      <c r="G9" s="15"/>
      <c r="H9" s="15"/>
      <c r="I9" s="15"/>
    </row>
    <row r="10" spans="1:9" ht="14.4" thickBot="1" x14ac:dyDescent="0.3"/>
    <row r="11" spans="1:9" ht="19.2" customHeight="1" x14ac:dyDescent="0.25">
      <c r="A11" s="139" t="s">
        <v>5</v>
      </c>
      <c r="B11" s="139" t="s">
        <v>74</v>
      </c>
      <c r="C11" s="139" t="s">
        <v>78</v>
      </c>
      <c r="D11" s="139" t="s">
        <v>7</v>
      </c>
      <c r="E11" s="146" t="s">
        <v>76</v>
      </c>
      <c r="F11" s="160" t="s">
        <v>7</v>
      </c>
      <c r="G11" s="163" t="s">
        <v>164</v>
      </c>
      <c r="H11" s="164"/>
    </row>
    <row r="12" spans="1:9" ht="14.25" customHeight="1" thickBot="1" x14ac:dyDescent="0.3">
      <c r="A12" s="140"/>
      <c r="B12" s="140"/>
      <c r="C12" s="140"/>
      <c r="D12" s="140"/>
      <c r="E12" s="147"/>
      <c r="F12" s="161"/>
      <c r="G12" s="158">
        <f>SUM(D13:D124,F13:F124)</f>
        <v>0</v>
      </c>
      <c r="H12" s="159"/>
    </row>
    <row r="13" spans="1:9" ht="14.25" customHeight="1" thickBot="1" x14ac:dyDescent="0.3">
      <c r="A13" s="25"/>
      <c r="B13" s="25"/>
      <c r="C13" s="25"/>
      <c r="D13" s="24">
        <f>IFERROR(VLOOKUP(C13:C124,LISTE!$A$5:$B$12,2,FALSE),0)</f>
        <v>0</v>
      </c>
      <c r="E13" s="25"/>
      <c r="F13" s="26">
        <f>IFERROR(VLOOKUP(E13:E124,LISTE!$J$2:$K$16,2,FALSE),0)</f>
        <v>0</v>
      </c>
    </row>
    <row r="14" spans="1:9" ht="14.4" thickBot="1" x14ac:dyDescent="0.3">
      <c r="A14" s="25"/>
      <c r="B14" s="25"/>
      <c r="C14" s="25"/>
      <c r="D14" s="24">
        <f>IFERROR(VLOOKUP(C14:C125,LISTE!$A$5:$B$12,2,FALSE),0)</f>
        <v>0</v>
      </c>
      <c r="E14" s="25"/>
      <c r="F14" s="39">
        <f>IFERROR(VLOOKUP(E14:E125,LISTE!$J$2:$K$16,2,FALSE),0)</f>
        <v>0</v>
      </c>
      <c r="G14" s="135" t="s">
        <v>156</v>
      </c>
      <c r="H14" s="136"/>
    </row>
    <row r="15" spans="1:9" ht="14.4" thickBot="1" x14ac:dyDescent="0.3">
      <c r="A15" s="25"/>
      <c r="B15" s="25"/>
      <c r="C15" s="25"/>
      <c r="D15" s="24">
        <f>IFERROR(VLOOKUP(C15:C126,LISTE!$A$5:$B$12,2,FALSE),0)</f>
        <v>0</v>
      </c>
      <c r="E15" s="25"/>
      <c r="F15" s="26">
        <f>IFERROR(VLOOKUP(E15:E126,LISTE!$J$2:$K$16,2,FALSE),0)</f>
        <v>0</v>
      </c>
      <c r="G15" s="61" t="s">
        <v>128</v>
      </c>
      <c r="H15" s="61" t="s">
        <v>129</v>
      </c>
    </row>
    <row r="16" spans="1:9" x14ac:dyDescent="0.25">
      <c r="A16" s="25"/>
      <c r="B16" s="25"/>
      <c r="C16" s="25"/>
      <c r="D16" s="24">
        <f>IFERROR(VLOOKUP(C16:C127,LISTE!$A$5:$B$12,2,FALSE),0)</f>
        <v>0</v>
      </c>
      <c r="E16" s="25"/>
      <c r="F16" s="26">
        <f>IFERROR(VLOOKUP(E16:E127,LISTE!$J$2:$K$16,2,FALSE),0)</f>
        <v>0</v>
      </c>
      <c r="G16" s="46" t="s">
        <v>79</v>
      </c>
      <c r="H16" s="40">
        <f>COUNTIF(C13:C124,G16)</f>
        <v>0</v>
      </c>
    </row>
    <row r="17" spans="1:8" x14ac:dyDescent="0.25">
      <c r="A17" s="25"/>
      <c r="B17" s="25"/>
      <c r="C17" s="25"/>
      <c r="D17" s="24">
        <f>IFERROR(VLOOKUP(C17:C128,LISTE!$A$5:$B$12,2,FALSE),0)</f>
        <v>0</v>
      </c>
      <c r="E17" s="25"/>
      <c r="F17" s="26">
        <f>IFERROR(VLOOKUP(E17:E128,LISTE!$J$2:$K$16,2,FALSE),0)</f>
        <v>0</v>
      </c>
      <c r="G17" s="37" t="s">
        <v>80</v>
      </c>
      <c r="H17" s="41">
        <f>COUNTIF(C13:C124,G17)</f>
        <v>0</v>
      </c>
    </row>
    <row r="18" spans="1:8" x14ac:dyDescent="0.25">
      <c r="A18" s="25"/>
      <c r="B18" s="25"/>
      <c r="C18" s="25"/>
      <c r="D18" s="24">
        <f>IFERROR(VLOOKUP(C18:C129,LISTE!$A$5:$B$12,2,FALSE),0)</f>
        <v>0</v>
      </c>
      <c r="E18" s="25"/>
      <c r="F18" s="39">
        <f>IFERROR(VLOOKUP(E18:E129,LISTE!$J$2:$K$16,2,FALSE),0)</f>
        <v>0</v>
      </c>
      <c r="G18" s="37" t="s">
        <v>81</v>
      </c>
      <c r="H18" s="41">
        <f>COUNTIF(C13:C124,G18)</f>
        <v>0</v>
      </c>
    </row>
    <row r="19" spans="1:8" x14ac:dyDescent="0.25">
      <c r="A19" s="25"/>
      <c r="B19" s="25"/>
      <c r="C19" s="25"/>
      <c r="D19" s="24">
        <f>IFERROR(VLOOKUP(C19:C130,LISTE!$A$5:$B$12,2,FALSE),0)</f>
        <v>0</v>
      </c>
      <c r="E19" s="25"/>
      <c r="F19" s="39">
        <f>IFERROR(VLOOKUP(E19:E130,LISTE!$J$2:$K$16,2,FALSE),0)</f>
        <v>0</v>
      </c>
      <c r="G19" s="37" t="s">
        <v>82</v>
      </c>
      <c r="H19" s="41">
        <f>COUNTIF(C13:C124,G19)</f>
        <v>0</v>
      </c>
    </row>
    <row r="20" spans="1:8" x14ac:dyDescent="0.25">
      <c r="A20" s="25"/>
      <c r="B20" s="25"/>
      <c r="C20" s="25"/>
      <c r="D20" s="24">
        <f>IFERROR(VLOOKUP(C20:C131,LISTE!$A$5:$B$12,2,FALSE),0)</f>
        <v>0</v>
      </c>
      <c r="E20" s="25"/>
      <c r="F20" s="39">
        <f>IFERROR(VLOOKUP(E20:E131,LISTE!$J$2:$K$16,2,FALSE),0)</f>
        <v>0</v>
      </c>
      <c r="G20" s="37" t="s">
        <v>83</v>
      </c>
      <c r="H20" s="41">
        <f>COUNTIF(C13:C124,G20)</f>
        <v>0</v>
      </c>
    </row>
    <row r="21" spans="1:8" x14ac:dyDescent="0.25">
      <c r="A21" s="25"/>
      <c r="B21" s="25"/>
      <c r="C21" s="25"/>
      <c r="D21" s="24">
        <f>IFERROR(VLOOKUP(C21:C132,LISTE!$A$5:$B$12,2,FALSE),0)</f>
        <v>0</v>
      </c>
      <c r="E21" s="25"/>
      <c r="F21" s="39">
        <f>IFERROR(VLOOKUP(E21:E132,LISTE!$J$2:$K$16,2,FALSE),0)</f>
        <v>0</v>
      </c>
      <c r="G21" s="37" t="s">
        <v>84</v>
      </c>
      <c r="H21" s="41">
        <f>COUNTIF(C13:C124,G21)</f>
        <v>0</v>
      </c>
    </row>
    <row r="22" spans="1:8" x14ac:dyDescent="0.25">
      <c r="A22" s="25"/>
      <c r="B22" s="25"/>
      <c r="C22" s="25"/>
      <c r="D22" s="24">
        <f>IFERROR(VLOOKUP(C22:C133,LISTE!$A$5:$B$12,2,FALSE),0)</f>
        <v>0</v>
      </c>
      <c r="E22" s="25"/>
      <c r="F22" s="39">
        <f>IFERROR(VLOOKUP(E22:E133,LISTE!$J$2:$K$16,2,FALSE),0)</f>
        <v>0</v>
      </c>
      <c r="G22" s="37" t="s">
        <v>143</v>
      </c>
      <c r="H22" s="41">
        <f>COUNTIF(C13:C124,G22)</f>
        <v>0</v>
      </c>
    </row>
    <row r="23" spans="1:8" ht="14.4" thickBot="1" x14ac:dyDescent="0.3">
      <c r="A23" s="25"/>
      <c r="B23" s="25"/>
      <c r="C23" s="25"/>
      <c r="D23" s="24">
        <f>IFERROR(VLOOKUP(C23:C134,LISTE!$A$5:$B$12,2,FALSE),0)</f>
        <v>0</v>
      </c>
      <c r="E23" s="25"/>
      <c r="F23" s="39">
        <f>IFERROR(VLOOKUP(E23:E134,LISTE!$J$2:$K$16,2,FALSE),0)</f>
        <v>0</v>
      </c>
      <c r="G23" s="38" t="s">
        <v>144</v>
      </c>
      <c r="H23" s="42">
        <f>COUNTIF(C13:C124,G23)</f>
        <v>0</v>
      </c>
    </row>
    <row r="24" spans="1:8" x14ac:dyDescent="0.25">
      <c r="A24" s="25"/>
      <c r="B24" s="25"/>
      <c r="C24" s="25"/>
      <c r="D24" s="24">
        <f>IFERROR(VLOOKUP(C24:C135,LISTE!$A$5:$B$12,2,FALSE),0)</f>
        <v>0</v>
      </c>
      <c r="E24" s="25"/>
      <c r="F24" s="39">
        <f>IFERROR(VLOOKUP(E24:E135,LISTE!$J$2:$K$16,2,FALSE),0)</f>
        <v>0</v>
      </c>
      <c r="G24" s="46" t="s">
        <v>92</v>
      </c>
      <c r="H24" s="40">
        <f>COUNTIF(C13:C124,G24)</f>
        <v>0</v>
      </c>
    </row>
    <row r="25" spans="1:8" ht="14.4" thickBot="1" x14ac:dyDescent="0.3">
      <c r="A25" s="25"/>
      <c r="B25" s="25"/>
      <c r="C25" s="25"/>
      <c r="D25" s="24">
        <f>IFERROR(VLOOKUP(C25:C136,LISTE!$A$5:$B$12,2,FALSE),0)</f>
        <v>0</v>
      </c>
      <c r="E25" s="25"/>
      <c r="F25" s="39">
        <f>IFERROR(VLOOKUP(E25:E136,LISTE!$J$2:$K$16,2,FALSE),0)</f>
        <v>0</v>
      </c>
      <c r="G25" s="38" t="s">
        <v>91</v>
      </c>
      <c r="H25" s="42">
        <f>COUNTIF(C13:C124,G25)</f>
        <v>0</v>
      </c>
    </row>
    <row r="26" spans="1:8" ht="14.4" thickBot="1" x14ac:dyDescent="0.3">
      <c r="A26" s="25"/>
      <c r="B26" s="25"/>
      <c r="C26" s="25"/>
      <c r="D26" s="24">
        <f>IFERROR(VLOOKUP(C26:C137,LISTE!$A$5:$B$12,2,FALSE),0)</f>
        <v>0</v>
      </c>
      <c r="E26" s="25"/>
      <c r="F26" s="39">
        <f>IFERROR(VLOOKUP(E26:E137,LISTE!$J$2:$K$16,2,FALSE),0)</f>
        <v>0</v>
      </c>
      <c r="G26" s="53" t="s">
        <v>76</v>
      </c>
      <c r="H26" s="54">
        <f>COUNTA(E13:E124)</f>
        <v>0</v>
      </c>
    </row>
    <row r="27" spans="1:8" ht="16.2" customHeight="1" x14ac:dyDescent="0.25">
      <c r="A27" s="25"/>
      <c r="B27" s="25"/>
      <c r="C27" s="25"/>
      <c r="D27" s="24">
        <f>IFERROR(VLOOKUP(C27:C138,LISTE!$A$5:$B$12,2,FALSE),0)</f>
        <v>0</v>
      </c>
      <c r="E27" s="25"/>
      <c r="F27" s="39">
        <f>IFERROR(VLOOKUP(E27:E138,LISTE!$J$2:$K$16,2,FALSE),0)</f>
        <v>0</v>
      </c>
    </row>
    <row r="28" spans="1:8" ht="14.4" thickBot="1" x14ac:dyDescent="0.3">
      <c r="A28" s="25"/>
      <c r="B28" s="25"/>
      <c r="C28" s="25"/>
      <c r="D28" s="24">
        <f>IFERROR(VLOOKUP(C28:C139,LISTE!$A$5:$B$12,2,FALSE),0)</f>
        <v>0</v>
      </c>
      <c r="E28" s="25"/>
      <c r="F28" s="39">
        <f>IFERROR(VLOOKUP(E28:E139,LISTE!$J$2:$K$16,2,FALSE),0)</f>
        <v>0</v>
      </c>
      <c r="G28" s="51" t="s">
        <v>10</v>
      </c>
      <c r="H28" s="51" t="s">
        <v>154</v>
      </c>
    </row>
    <row r="29" spans="1:8" x14ac:dyDescent="0.25">
      <c r="A29" s="25"/>
      <c r="B29" s="25"/>
      <c r="C29" s="25"/>
      <c r="D29" s="24">
        <f>IFERROR(VLOOKUP(C29:C140,LISTE!$A$5:$B$12,2,FALSE),0)</f>
        <v>0</v>
      </c>
      <c r="E29" s="25"/>
      <c r="F29" s="26">
        <f>IFERROR(VLOOKUP(E29:E140,LISTE!$J$2:$K$16,2,FALSE),0)</f>
        <v>0</v>
      </c>
      <c r="G29" s="46" t="s">
        <v>41</v>
      </c>
      <c r="H29" s="40">
        <f>COUNTIF(E13:E124,G29)</f>
        <v>0</v>
      </c>
    </row>
    <row r="30" spans="1:8" x14ac:dyDescent="0.25">
      <c r="A30" s="25"/>
      <c r="B30" s="25"/>
      <c r="C30" s="25"/>
      <c r="D30" s="24">
        <f>IFERROR(VLOOKUP(C30:C141,LISTE!$A$5:$B$12,2,FALSE),0)</f>
        <v>0</v>
      </c>
      <c r="E30" s="25"/>
      <c r="F30" s="26">
        <f>IFERROR(VLOOKUP(E30:E141,LISTE!$J$2:$K$16,2,FALSE),0)</f>
        <v>0</v>
      </c>
      <c r="G30" s="37" t="s">
        <v>42</v>
      </c>
      <c r="H30" s="41">
        <f>COUNTIF(E13:E124,G30)</f>
        <v>0</v>
      </c>
    </row>
    <row r="31" spans="1:8" x14ac:dyDescent="0.25">
      <c r="A31" s="25"/>
      <c r="B31" s="25"/>
      <c r="C31" s="25"/>
      <c r="D31" s="24">
        <f>IFERROR(VLOOKUP(C31:C142,LISTE!$A$5:$B$12,2,FALSE),0)</f>
        <v>0</v>
      </c>
      <c r="E31" s="25"/>
      <c r="F31" s="26">
        <f>IFERROR(VLOOKUP(E31:E142,LISTE!$J$2:$K$16,2,FALSE),0)</f>
        <v>0</v>
      </c>
      <c r="G31" s="37" t="s">
        <v>43</v>
      </c>
      <c r="H31" s="41">
        <f>COUNTIF(E13:E124,G31)</f>
        <v>0</v>
      </c>
    </row>
    <row r="32" spans="1:8" x14ac:dyDescent="0.25">
      <c r="A32" s="25"/>
      <c r="B32" s="25"/>
      <c r="C32" s="25"/>
      <c r="D32" s="24">
        <f>IFERROR(VLOOKUP(C32:C143,LISTE!$A$5:$B$12,2,FALSE),0)</f>
        <v>0</v>
      </c>
      <c r="E32" s="25"/>
      <c r="F32" s="26">
        <f>IFERROR(VLOOKUP(E32:E143,LISTE!$J$2:$K$16,2,FALSE),0)</f>
        <v>0</v>
      </c>
      <c r="G32" s="37" t="s">
        <v>44</v>
      </c>
      <c r="H32" s="41">
        <f>COUNTIF(E13:E124,G32)</f>
        <v>0</v>
      </c>
    </row>
    <row r="33" spans="1:8" x14ac:dyDescent="0.25">
      <c r="A33" s="25"/>
      <c r="B33" s="25"/>
      <c r="C33" s="25"/>
      <c r="D33" s="24">
        <f>IFERROR(VLOOKUP(C33:C144,LISTE!$A$5:$B$12,2,FALSE),0)</f>
        <v>0</v>
      </c>
      <c r="E33" s="25"/>
      <c r="F33" s="26">
        <f>IFERROR(VLOOKUP(E33:E144,LISTE!$J$2:$K$16,2,FALSE),0)</f>
        <v>0</v>
      </c>
      <c r="G33" s="37" t="s">
        <v>45</v>
      </c>
      <c r="H33" s="41">
        <f>COUNTIF(E13:E124,G33)</f>
        <v>0</v>
      </c>
    </row>
    <row r="34" spans="1:8" x14ac:dyDescent="0.25">
      <c r="A34" s="25"/>
      <c r="B34" s="25"/>
      <c r="C34" s="25"/>
      <c r="D34" s="24">
        <f>IFERROR(VLOOKUP(C34:C145,LISTE!$A$5:$B$12,2,FALSE),0)</f>
        <v>0</v>
      </c>
      <c r="E34" s="25"/>
      <c r="F34" s="26">
        <f>IFERROR(VLOOKUP(E34:E145,LISTE!$J$2:$K$16,2,FALSE),0)</f>
        <v>0</v>
      </c>
      <c r="G34" s="37" t="s">
        <v>34</v>
      </c>
      <c r="H34" s="41">
        <f>COUNTIF(E13:E124,G34)</f>
        <v>0</v>
      </c>
    </row>
    <row r="35" spans="1:8" x14ac:dyDescent="0.25">
      <c r="A35" s="25"/>
      <c r="B35" s="25"/>
      <c r="C35" s="25"/>
      <c r="D35" s="24">
        <f>IFERROR(VLOOKUP(C35:C146,LISTE!$A$5:$B$12,2,FALSE),0)</f>
        <v>0</v>
      </c>
      <c r="E35" s="25"/>
      <c r="F35" s="39">
        <f>IFERROR(VLOOKUP(E35:E146,LISTE!$J$2:$K$16,2,FALSE),0)</f>
        <v>0</v>
      </c>
      <c r="G35" s="37" t="s">
        <v>35</v>
      </c>
      <c r="H35" s="41">
        <f>COUNTIF(E13:E124,G35)</f>
        <v>0</v>
      </c>
    </row>
    <row r="36" spans="1:8" x14ac:dyDescent="0.25">
      <c r="A36" s="25"/>
      <c r="B36" s="25"/>
      <c r="C36" s="25"/>
      <c r="D36" s="24">
        <f>IFERROR(VLOOKUP(C36:C147,LISTE!$A$5:$B$12,2,FALSE),0)</f>
        <v>0</v>
      </c>
      <c r="E36" s="25"/>
      <c r="F36" s="39">
        <f>IFERROR(VLOOKUP(E36:E147,LISTE!$J$2:$K$16,2,FALSE),0)</f>
        <v>0</v>
      </c>
      <c r="G36" s="37" t="s">
        <v>31</v>
      </c>
      <c r="H36" s="41">
        <f>COUNTIF(E13:E124,G36)</f>
        <v>0</v>
      </c>
    </row>
    <row r="37" spans="1:8" x14ac:dyDescent="0.25">
      <c r="A37" s="25"/>
      <c r="B37" s="25"/>
      <c r="C37" s="25"/>
      <c r="D37" s="24">
        <f>IFERROR(VLOOKUP(C37:C148,LISTE!$A$5:$B$12,2,FALSE),0)</f>
        <v>0</v>
      </c>
      <c r="E37" s="25"/>
      <c r="F37" s="39">
        <f>IFERROR(VLOOKUP(E37:E148,LISTE!$J$2:$K$16,2,FALSE),0)</f>
        <v>0</v>
      </c>
      <c r="G37" s="37" t="s">
        <v>32</v>
      </c>
      <c r="H37" s="41">
        <f>COUNTIF(E13:E124,G37)</f>
        <v>0</v>
      </c>
    </row>
    <row r="38" spans="1:8" x14ac:dyDescent="0.25">
      <c r="A38" s="25"/>
      <c r="B38" s="25"/>
      <c r="C38" s="25"/>
      <c r="D38" s="24">
        <f>IFERROR(VLOOKUP(C38:C149,LISTE!$A$5:$B$12,2,FALSE),0)</f>
        <v>0</v>
      </c>
      <c r="E38" s="25"/>
      <c r="F38" s="39">
        <f>IFERROR(VLOOKUP(E38:E149,LISTE!$J$2:$K$16,2,FALSE),0)</f>
        <v>0</v>
      </c>
      <c r="G38" s="37" t="s">
        <v>33</v>
      </c>
      <c r="H38" s="41">
        <f>COUNTIF(E13:E124,G38)</f>
        <v>0</v>
      </c>
    </row>
    <row r="39" spans="1:8" x14ac:dyDescent="0.25">
      <c r="A39" s="25"/>
      <c r="B39" s="25"/>
      <c r="C39" s="25"/>
      <c r="D39" s="24">
        <f>IFERROR(VLOOKUP(C39:C150,LISTE!$A$5:$B$12,2,FALSE),0)</f>
        <v>0</v>
      </c>
      <c r="E39" s="25"/>
      <c r="F39" s="39">
        <f>IFERROR(VLOOKUP(E39:E150,LISTE!$J$2:$K$16,2,FALSE),0)</f>
        <v>0</v>
      </c>
      <c r="G39" s="37" t="s">
        <v>36</v>
      </c>
      <c r="H39" s="41">
        <f>COUNTIF(E13:E124,G39)</f>
        <v>0</v>
      </c>
    </row>
    <row r="40" spans="1:8" x14ac:dyDescent="0.25">
      <c r="A40" s="25"/>
      <c r="B40" s="25"/>
      <c r="C40" s="25"/>
      <c r="D40" s="24">
        <f>IFERROR(VLOOKUP(C40:C151,LISTE!$A$5:$B$12,2,FALSE),0)</f>
        <v>0</v>
      </c>
      <c r="E40" s="25"/>
      <c r="F40" s="39">
        <f>IFERROR(VLOOKUP(E40:E151,LISTE!$J$2:$K$16,2,FALSE),0)</f>
        <v>0</v>
      </c>
      <c r="G40" s="37" t="s">
        <v>37</v>
      </c>
      <c r="H40" s="41">
        <f>COUNTIF(E13:E124,G40)</f>
        <v>0</v>
      </c>
    </row>
    <row r="41" spans="1:8" x14ac:dyDescent="0.25">
      <c r="A41" s="25"/>
      <c r="B41" s="25"/>
      <c r="C41" s="25"/>
      <c r="D41" s="24">
        <f>IFERROR(VLOOKUP(C41:C152,LISTE!$A$5:$B$12,2,FALSE),0)</f>
        <v>0</v>
      </c>
      <c r="E41" s="25"/>
      <c r="F41" s="39">
        <f>IFERROR(VLOOKUP(E41:E152,LISTE!$J$2:$K$16,2,FALSE),0)</f>
        <v>0</v>
      </c>
      <c r="G41" s="37" t="s">
        <v>38</v>
      </c>
      <c r="H41" s="41">
        <f>COUNTIF(E13:E124,G41)</f>
        <v>0</v>
      </c>
    </row>
    <row r="42" spans="1:8" x14ac:dyDescent="0.25">
      <c r="A42" s="25"/>
      <c r="B42" s="25"/>
      <c r="C42" s="25"/>
      <c r="D42" s="24">
        <f>IFERROR(VLOOKUP(C42:C153,LISTE!$A$5:$B$12,2,FALSE),0)</f>
        <v>0</v>
      </c>
      <c r="E42" s="25"/>
      <c r="F42" s="26">
        <f>IFERROR(VLOOKUP(E42:E153,LISTE!$J$2:$K$16,2,FALSE),0)</f>
        <v>0</v>
      </c>
      <c r="G42" s="37" t="s">
        <v>39</v>
      </c>
      <c r="H42" s="41">
        <f>COUNTIF(E13:E124,G42)</f>
        <v>0</v>
      </c>
    </row>
    <row r="43" spans="1:8" ht="14.4" thickBot="1" x14ac:dyDescent="0.3">
      <c r="A43" s="25"/>
      <c r="B43" s="25"/>
      <c r="C43" s="25"/>
      <c r="D43" s="24">
        <f>IFERROR(VLOOKUP(C43:C154,LISTE!$A$5:$B$12,2,FALSE),0)</f>
        <v>0</v>
      </c>
      <c r="E43" s="25"/>
      <c r="F43" s="26">
        <f>IFERROR(VLOOKUP(E43:E154,LISTE!$J$2:$K$16,2,FALSE),0)</f>
        <v>0</v>
      </c>
      <c r="G43" s="38" t="s">
        <v>40</v>
      </c>
      <c r="H43" s="42">
        <f>COUNTIF(E13:E124,G43)</f>
        <v>0</v>
      </c>
    </row>
    <row r="44" spans="1:8" x14ac:dyDescent="0.25">
      <c r="A44" s="25"/>
      <c r="B44" s="25"/>
      <c r="C44" s="25"/>
      <c r="D44" s="24">
        <f>IFERROR(VLOOKUP(C44:C155,LISTE!$A$5:$B$12,2,FALSE),0)</f>
        <v>0</v>
      </c>
      <c r="E44" s="25"/>
      <c r="F44" s="26">
        <f>IFERROR(VLOOKUP(E44:E155,LISTE!$J$2:$K$16,2,FALSE),0)</f>
        <v>0</v>
      </c>
      <c r="G44" s="58" t="s">
        <v>155</v>
      </c>
      <c r="H44" s="59">
        <f>SUM(F7:F119)</f>
        <v>0</v>
      </c>
    </row>
    <row r="45" spans="1:8" x14ac:dyDescent="0.25">
      <c r="A45" s="25"/>
      <c r="B45" s="25"/>
      <c r="C45" s="25"/>
      <c r="D45" s="24">
        <f>IFERROR(VLOOKUP(C45:C156,LISTE!$A$5:$B$12,2,FALSE),0)</f>
        <v>0</v>
      </c>
      <c r="E45" s="25"/>
      <c r="F45" s="26">
        <f>IFERROR(VLOOKUP(E45:E156,LISTE!$J$2:$K$16,2,FALSE),0)</f>
        <v>0</v>
      </c>
    </row>
    <row r="46" spans="1:8" x14ac:dyDescent="0.25">
      <c r="A46" s="25"/>
      <c r="B46" s="25"/>
      <c r="C46" s="25"/>
      <c r="D46" s="24">
        <f>IFERROR(VLOOKUP(C46:C157,LISTE!$A$5:$B$12,2,FALSE),0)</f>
        <v>0</v>
      </c>
      <c r="E46" s="25"/>
      <c r="F46" s="26">
        <f>IFERROR(VLOOKUP(E46:E157,LISTE!$J$2:$K$16,2,FALSE),0)</f>
        <v>0</v>
      </c>
    </row>
    <row r="47" spans="1:8" x14ac:dyDescent="0.25">
      <c r="A47" s="25"/>
      <c r="B47" s="25"/>
      <c r="C47" s="25"/>
      <c r="D47" s="24">
        <f>IFERROR(VLOOKUP(C47:C158,LISTE!$A$5:$B$12,2,FALSE),0)</f>
        <v>0</v>
      </c>
      <c r="E47" s="25"/>
      <c r="F47" s="26">
        <f>IFERROR(VLOOKUP(E47:E158,LISTE!$J$2:$K$16,2,FALSE),0)</f>
        <v>0</v>
      </c>
    </row>
    <row r="48" spans="1:8" x14ac:dyDescent="0.25">
      <c r="A48" s="25"/>
      <c r="B48" s="25"/>
      <c r="C48" s="25"/>
      <c r="D48" s="24">
        <f>IFERROR(VLOOKUP(C48:C159,LISTE!$A$5:$B$12,2,FALSE),0)</f>
        <v>0</v>
      </c>
      <c r="E48" s="25"/>
      <c r="F48" s="26">
        <f>IFERROR(VLOOKUP(E48:E159,LISTE!$J$2:$K$16,2,FALSE),0)</f>
        <v>0</v>
      </c>
    </row>
    <row r="49" spans="1:6" x14ac:dyDescent="0.25">
      <c r="A49" s="25"/>
      <c r="B49" s="25"/>
      <c r="C49" s="25"/>
      <c r="D49" s="24">
        <f>IFERROR(VLOOKUP(C49:C160,LISTE!$A$5:$B$12,2,FALSE),0)</f>
        <v>0</v>
      </c>
      <c r="E49" s="25"/>
      <c r="F49" s="26">
        <f>IFERROR(VLOOKUP(E49:E160,LISTE!$J$2:$K$16,2,FALSE),0)</f>
        <v>0</v>
      </c>
    </row>
    <row r="50" spans="1:6" x14ac:dyDescent="0.25">
      <c r="A50" s="25"/>
      <c r="B50" s="25"/>
      <c r="C50" s="25"/>
      <c r="D50" s="24">
        <f>IFERROR(VLOOKUP(C50:C161,LISTE!$A$5:$B$12,2,FALSE),0)</f>
        <v>0</v>
      </c>
      <c r="E50" s="25"/>
      <c r="F50" s="26">
        <f>IFERROR(VLOOKUP(E50:E161,LISTE!$J$2:$K$16,2,FALSE),0)</f>
        <v>0</v>
      </c>
    </row>
    <row r="51" spans="1:6" x14ac:dyDescent="0.25">
      <c r="A51" s="25"/>
      <c r="B51" s="25"/>
      <c r="C51" s="25"/>
      <c r="D51" s="24">
        <f>IFERROR(VLOOKUP(C51:C162,LISTE!$A$5:$B$12,2,FALSE),0)</f>
        <v>0</v>
      </c>
      <c r="E51" s="25"/>
      <c r="F51" s="26">
        <f>IFERROR(VLOOKUP(E51:E162,LISTE!$J$2:$K$16,2,FALSE),0)</f>
        <v>0</v>
      </c>
    </row>
    <row r="52" spans="1:6" x14ac:dyDescent="0.25">
      <c r="A52" s="25"/>
      <c r="B52" s="25"/>
      <c r="C52" s="25"/>
      <c r="D52" s="24">
        <f>IFERROR(VLOOKUP(C52:C163,LISTE!$A$5:$B$12,2,FALSE),0)</f>
        <v>0</v>
      </c>
      <c r="E52" s="25"/>
      <c r="F52" s="26">
        <f>IFERROR(VLOOKUP(E52:E163,LISTE!$J$2:$K$16,2,FALSE),0)</f>
        <v>0</v>
      </c>
    </row>
    <row r="53" spans="1:6" x14ac:dyDescent="0.25">
      <c r="A53" s="25"/>
      <c r="B53" s="25"/>
      <c r="C53" s="25"/>
      <c r="D53" s="24">
        <f>IFERROR(VLOOKUP(C53:C164,LISTE!$A$5:$B$12,2,FALSE),0)</f>
        <v>0</v>
      </c>
      <c r="E53" s="25"/>
      <c r="F53" s="26">
        <f>IFERROR(VLOOKUP(E53:E164,LISTE!$J$2:$K$16,2,FALSE),0)</f>
        <v>0</v>
      </c>
    </row>
    <row r="54" spans="1:6" x14ac:dyDescent="0.25">
      <c r="A54" s="25"/>
      <c r="B54" s="25"/>
      <c r="C54" s="25"/>
      <c r="D54" s="24">
        <f>IFERROR(VLOOKUP(C54:C165,LISTE!$A$5:$B$12,2,FALSE),0)</f>
        <v>0</v>
      </c>
      <c r="E54" s="25"/>
      <c r="F54" s="26">
        <f>IFERROR(VLOOKUP(E54:E165,LISTE!$J$2:$K$16,2,FALSE),0)</f>
        <v>0</v>
      </c>
    </row>
    <row r="55" spans="1:6" x14ac:dyDescent="0.25">
      <c r="A55" s="25"/>
      <c r="B55" s="25"/>
      <c r="C55" s="25"/>
      <c r="D55" s="24">
        <f>IFERROR(VLOOKUP(C55:C166,LISTE!$A$5:$B$12,2,FALSE),0)</f>
        <v>0</v>
      </c>
      <c r="E55" s="25"/>
      <c r="F55" s="26">
        <f>IFERROR(VLOOKUP(E55:E166,LISTE!$J$2:$K$16,2,FALSE),0)</f>
        <v>0</v>
      </c>
    </row>
    <row r="56" spans="1:6" x14ac:dyDescent="0.25">
      <c r="A56" s="25"/>
      <c r="B56" s="25"/>
      <c r="C56" s="25"/>
      <c r="D56" s="24">
        <f>IFERROR(VLOOKUP(C56:C167,LISTE!$A$5:$B$12,2,FALSE),0)</f>
        <v>0</v>
      </c>
      <c r="E56" s="25"/>
      <c r="F56" s="26">
        <f>IFERROR(VLOOKUP(E56:E167,LISTE!$J$2:$K$16,2,FALSE),0)</f>
        <v>0</v>
      </c>
    </row>
    <row r="57" spans="1:6" x14ac:dyDescent="0.25">
      <c r="A57" s="25"/>
      <c r="B57" s="25"/>
      <c r="C57" s="25"/>
      <c r="D57" s="24">
        <f>IFERROR(VLOOKUP(C57:C168,LISTE!$A$5:$B$12,2,FALSE),0)</f>
        <v>0</v>
      </c>
      <c r="E57" s="25"/>
      <c r="F57" s="26">
        <f>IFERROR(VLOOKUP(E57:E168,LISTE!$J$2:$K$16,2,FALSE),0)</f>
        <v>0</v>
      </c>
    </row>
    <row r="58" spans="1:6" x14ac:dyDescent="0.25">
      <c r="A58" s="25"/>
      <c r="B58" s="25"/>
      <c r="C58" s="25"/>
      <c r="D58" s="24">
        <f>IFERROR(VLOOKUP(C58:C169,LISTE!$A$5:$B$12,2,FALSE),0)</f>
        <v>0</v>
      </c>
      <c r="E58" s="25"/>
      <c r="F58" s="26">
        <f>IFERROR(VLOOKUP(E58:E169,LISTE!$J$2:$K$16,2,FALSE),0)</f>
        <v>0</v>
      </c>
    </row>
    <row r="59" spans="1:6" x14ac:dyDescent="0.25">
      <c r="A59" s="25"/>
      <c r="B59" s="25"/>
      <c r="C59" s="25"/>
      <c r="D59" s="24">
        <f>IFERROR(VLOOKUP(C59:C170,LISTE!$A$5:$B$12,2,FALSE),0)</f>
        <v>0</v>
      </c>
      <c r="E59" s="25"/>
      <c r="F59" s="26">
        <f>IFERROR(VLOOKUP(E59:E170,LISTE!$J$2:$K$16,2,FALSE),0)</f>
        <v>0</v>
      </c>
    </row>
    <row r="60" spans="1:6" x14ac:dyDescent="0.25">
      <c r="A60" s="25"/>
      <c r="B60" s="25"/>
      <c r="C60" s="25"/>
      <c r="D60" s="24">
        <f>IFERROR(VLOOKUP(C60:C171,LISTE!$A$5:$B$12,2,FALSE),0)</f>
        <v>0</v>
      </c>
      <c r="E60" s="25"/>
      <c r="F60" s="26">
        <f>IFERROR(VLOOKUP(E60:E171,LISTE!$J$2:$K$16,2,FALSE),0)</f>
        <v>0</v>
      </c>
    </row>
    <row r="61" spans="1:6" x14ac:dyDescent="0.25">
      <c r="A61" s="25"/>
      <c r="B61" s="25"/>
      <c r="C61" s="25"/>
      <c r="D61" s="24">
        <f>IFERROR(VLOOKUP(C61:C172,LISTE!$A$5:$B$12,2,FALSE),0)</f>
        <v>0</v>
      </c>
      <c r="E61" s="25"/>
      <c r="F61" s="26">
        <f>IFERROR(VLOOKUP(E61:E172,LISTE!$J$2:$K$16,2,FALSE),0)</f>
        <v>0</v>
      </c>
    </row>
    <row r="62" spans="1:6" x14ac:dyDescent="0.25">
      <c r="A62" s="25"/>
      <c r="B62" s="25"/>
      <c r="C62" s="25"/>
      <c r="D62" s="24">
        <f>IFERROR(VLOOKUP(C62:C173,LISTE!$A$5:$B$12,2,FALSE),0)</f>
        <v>0</v>
      </c>
      <c r="E62" s="25"/>
      <c r="F62" s="26">
        <f>IFERROR(VLOOKUP(E62:E173,LISTE!$J$2:$K$16,2,FALSE),0)</f>
        <v>0</v>
      </c>
    </row>
    <row r="63" spans="1:6" x14ac:dyDescent="0.25">
      <c r="A63" s="25"/>
      <c r="B63" s="25"/>
      <c r="C63" s="25"/>
      <c r="D63" s="24">
        <f>IFERROR(VLOOKUP(C63:C174,LISTE!$A$5:$B$12,2,FALSE),0)</f>
        <v>0</v>
      </c>
      <c r="E63" s="25"/>
      <c r="F63" s="26">
        <f>IFERROR(VLOOKUP(E63:E174,LISTE!$J$2:$K$16,2,FALSE),0)</f>
        <v>0</v>
      </c>
    </row>
    <row r="64" spans="1:6" x14ac:dyDescent="0.25">
      <c r="A64" s="25"/>
      <c r="B64" s="25"/>
      <c r="C64" s="25"/>
      <c r="D64" s="24">
        <f>IFERROR(VLOOKUP(C64:C175,LISTE!$A$5:$B$12,2,FALSE),0)</f>
        <v>0</v>
      </c>
      <c r="E64" s="25"/>
      <c r="F64" s="26">
        <f>IFERROR(VLOOKUP(E64:E175,LISTE!$J$2:$K$16,2,FALSE),0)</f>
        <v>0</v>
      </c>
    </row>
    <row r="65" spans="1:6" x14ac:dyDescent="0.25">
      <c r="A65" s="25"/>
      <c r="B65" s="25"/>
      <c r="C65" s="25"/>
      <c r="D65" s="24">
        <f>IFERROR(VLOOKUP(C65:C176,LISTE!$A$5:$B$12,2,FALSE),0)</f>
        <v>0</v>
      </c>
      <c r="E65" s="25"/>
      <c r="F65" s="26">
        <f>IFERROR(VLOOKUP(E65:E176,LISTE!$J$2:$K$16,2,FALSE),0)</f>
        <v>0</v>
      </c>
    </row>
    <row r="66" spans="1:6" x14ac:dyDescent="0.25">
      <c r="A66" s="25"/>
      <c r="B66" s="25"/>
      <c r="C66" s="25"/>
      <c r="D66" s="24">
        <f>IFERROR(VLOOKUP(C66:C177,LISTE!$A$5:$B$12,2,FALSE),0)</f>
        <v>0</v>
      </c>
      <c r="E66" s="25"/>
      <c r="F66" s="26">
        <f>IFERROR(VLOOKUP(E66:E177,LISTE!$J$2:$K$16,2,FALSE),0)</f>
        <v>0</v>
      </c>
    </row>
    <row r="67" spans="1:6" x14ac:dyDescent="0.25">
      <c r="A67" s="25"/>
      <c r="B67" s="25"/>
      <c r="C67" s="25"/>
      <c r="D67" s="24">
        <f>IFERROR(VLOOKUP(C67:C178,LISTE!$A$5:$B$12,2,FALSE),0)</f>
        <v>0</v>
      </c>
      <c r="E67" s="25"/>
      <c r="F67" s="26">
        <f>IFERROR(VLOOKUP(E67:E178,LISTE!$J$2:$K$16,2,FALSE),0)</f>
        <v>0</v>
      </c>
    </row>
    <row r="68" spans="1:6" x14ac:dyDescent="0.25">
      <c r="A68" s="25"/>
      <c r="B68" s="25"/>
      <c r="C68" s="25"/>
      <c r="D68" s="24">
        <f>IFERROR(VLOOKUP(C68:C179,LISTE!$A$5:$B$12,2,FALSE),0)</f>
        <v>0</v>
      </c>
      <c r="E68" s="25"/>
      <c r="F68" s="26">
        <f>IFERROR(VLOOKUP(E68:E179,LISTE!$J$2:$K$16,2,FALSE),0)</f>
        <v>0</v>
      </c>
    </row>
    <row r="69" spans="1:6" x14ac:dyDescent="0.25">
      <c r="A69" s="25"/>
      <c r="B69" s="25"/>
      <c r="C69" s="25"/>
      <c r="D69" s="24">
        <f>IFERROR(VLOOKUP(C69:C180,LISTE!$A$5:$B$12,2,FALSE),0)</f>
        <v>0</v>
      </c>
      <c r="E69" s="25"/>
      <c r="F69" s="26">
        <f>IFERROR(VLOOKUP(E69:E180,LISTE!$J$2:$K$16,2,FALSE),0)</f>
        <v>0</v>
      </c>
    </row>
    <row r="70" spans="1:6" x14ac:dyDescent="0.25">
      <c r="A70" s="25"/>
      <c r="B70" s="25"/>
      <c r="C70" s="25"/>
      <c r="D70" s="24">
        <f>IFERROR(VLOOKUP(C70:C181,LISTE!$A$5:$B$12,2,FALSE),0)</f>
        <v>0</v>
      </c>
      <c r="E70" s="25"/>
      <c r="F70" s="26">
        <f>IFERROR(VLOOKUP(E70:E181,LISTE!$J$2:$K$16,2,FALSE),0)</f>
        <v>0</v>
      </c>
    </row>
    <row r="71" spans="1:6" x14ac:dyDescent="0.25">
      <c r="A71" s="25"/>
      <c r="B71" s="25"/>
      <c r="C71" s="25"/>
      <c r="D71" s="24">
        <f>IFERROR(VLOOKUP(C71:C182,LISTE!$A$5:$B$12,2,FALSE),0)</f>
        <v>0</v>
      </c>
      <c r="E71" s="25"/>
      <c r="F71" s="26">
        <f>IFERROR(VLOOKUP(E71:E182,LISTE!$J$2:$K$16,2,FALSE),0)</f>
        <v>0</v>
      </c>
    </row>
    <row r="72" spans="1:6" x14ac:dyDescent="0.25">
      <c r="A72" s="25"/>
      <c r="B72" s="25"/>
      <c r="C72" s="25"/>
      <c r="D72" s="24">
        <f>IFERROR(VLOOKUP(C72:C183,LISTE!$A$5:$B$12,2,FALSE),0)</f>
        <v>0</v>
      </c>
      <c r="E72" s="25"/>
      <c r="F72" s="26">
        <f>IFERROR(VLOOKUP(E72:E183,LISTE!$J$2:$K$16,2,FALSE),0)</f>
        <v>0</v>
      </c>
    </row>
    <row r="73" spans="1:6" x14ac:dyDescent="0.25">
      <c r="A73" s="25"/>
      <c r="B73" s="25"/>
      <c r="C73" s="25"/>
      <c r="D73" s="24">
        <f>IFERROR(VLOOKUP(C73:C184,LISTE!$A$5:$B$12,2,FALSE),0)</f>
        <v>0</v>
      </c>
      <c r="E73" s="25"/>
      <c r="F73" s="26">
        <f>IFERROR(VLOOKUP(E73:E184,LISTE!$J$2:$K$16,2,FALSE),0)</f>
        <v>0</v>
      </c>
    </row>
    <row r="74" spans="1:6" x14ac:dyDescent="0.25">
      <c r="A74" s="25"/>
      <c r="B74" s="25"/>
      <c r="C74" s="25"/>
      <c r="D74" s="24">
        <f>IFERROR(VLOOKUP(C74:C185,LISTE!$A$5:$B$12,2,FALSE),0)</f>
        <v>0</v>
      </c>
      <c r="E74" s="25"/>
      <c r="F74" s="26">
        <f>IFERROR(VLOOKUP(E74:E185,LISTE!$J$2:$K$16,2,FALSE),0)</f>
        <v>0</v>
      </c>
    </row>
    <row r="75" spans="1:6" x14ac:dyDescent="0.25">
      <c r="A75" s="25"/>
      <c r="B75" s="25"/>
      <c r="C75" s="25"/>
      <c r="D75" s="24">
        <f>IFERROR(VLOOKUP(C75:C186,LISTE!$A$5:$B$12,2,FALSE),0)</f>
        <v>0</v>
      </c>
      <c r="E75" s="25"/>
      <c r="F75" s="26">
        <f>IFERROR(VLOOKUP(E75:E186,LISTE!$J$2:$K$16,2,FALSE),0)</f>
        <v>0</v>
      </c>
    </row>
    <row r="76" spans="1:6" x14ac:dyDescent="0.25">
      <c r="A76" s="25"/>
      <c r="B76" s="25"/>
      <c r="C76" s="25"/>
      <c r="D76" s="24">
        <f>IFERROR(VLOOKUP(C76:C187,LISTE!$A$5:$B$12,2,FALSE),0)</f>
        <v>0</v>
      </c>
      <c r="E76" s="25"/>
      <c r="F76" s="26">
        <f>IFERROR(VLOOKUP(E76:E187,LISTE!$J$2:$K$16,2,FALSE),0)</f>
        <v>0</v>
      </c>
    </row>
    <row r="77" spans="1:6" x14ac:dyDescent="0.25">
      <c r="A77" s="25"/>
      <c r="B77" s="25"/>
      <c r="C77" s="25"/>
      <c r="D77" s="24">
        <f>IFERROR(VLOOKUP(C77:C188,LISTE!$A$5:$B$12,2,FALSE),0)</f>
        <v>0</v>
      </c>
      <c r="E77" s="25"/>
      <c r="F77" s="26">
        <f>IFERROR(VLOOKUP(E77:E188,LISTE!$J$2:$K$16,2,FALSE),0)</f>
        <v>0</v>
      </c>
    </row>
    <row r="78" spans="1:6" x14ac:dyDescent="0.25">
      <c r="A78" s="25"/>
      <c r="B78" s="25"/>
      <c r="C78" s="25"/>
      <c r="D78" s="24">
        <f>IFERROR(VLOOKUP(C78:C189,LISTE!$A$5:$B$12,2,FALSE),0)</f>
        <v>0</v>
      </c>
      <c r="E78" s="25"/>
      <c r="F78" s="26">
        <f>IFERROR(VLOOKUP(E78:E189,LISTE!$J$2:$K$16,2,FALSE),0)</f>
        <v>0</v>
      </c>
    </row>
    <row r="79" spans="1:6" x14ac:dyDescent="0.25">
      <c r="A79" s="25"/>
      <c r="B79" s="25"/>
      <c r="C79" s="25"/>
      <c r="D79" s="24">
        <f>IFERROR(VLOOKUP(C79:C190,LISTE!$A$5:$B$12,2,FALSE),0)</f>
        <v>0</v>
      </c>
      <c r="E79" s="25"/>
      <c r="F79" s="26">
        <f>IFERROR(VLOOKUP(E79:E190,LISTE!$J$2:$K$16,2,FALSE),0)</f>
        <v>0</v>
      </c>
    </row>
    <row r="80" spans="1:6" x14ac:dyDescent="0.25">
      <c r="A80" s="25"/>
      <c r="B80" s="25"/>
      <c r="C80" s="25"/>
      <c r="D80" s="24">
        <f>IFERROR(VLOOKUP(C80:C191,LISTE!$A$5:$B$12,2,FALSE),0)</f>
        <v>0</v>
      </c>
      <c r="E80" s="25"/>
      <c r="F80" s="26">
        <f>IFERROR(VLOOKUP(E80:E191,LISTE!$J$2:$K$16,2,FALSE),0)</f>
        <v>0</v>
      </c>
    </row>
    <row r="81" spans="1:6" x14ac:dyDescent="0.25">
      <c r="A81" s="25"/>
      <c r="B81" s="25"/>
      <c r="C81" s="25"/>
      <c r="D81" s="24">
        <f>IFERROR(VLOOKUP(C81:C192,LISTE!$A$5:$B$12,2,FALSE),0)</f>
        <v>0</v>
      </c>
      <c r="E81" s="25"/>
      <c r="F81" s="26">
        <f>IFERROR(VLOOKUP(E81:E192,LISTE!$J$2:$K$16,2,FALSE),0)</f>
        <v>0</v>
      </c>
    </row>
    <row r="82" spans="1:6" x14ac:dyDescent="0.25">
      <c r="A82" s="25"/>
      <c r="B82" s="25"/>
      <c r="C82" s="25"/>
      <c r="D82" s="24">
        <f>IFERROR(VLOOKUP(C82:C193,LISTE!$A$5:$B$12,2,FALSE),0)</f>
        <v>0</v>
      </c>
      <c r="E82" s="25"/>
      <c r="F82" s="26">
        <f>IFERROR(VLOOKUP(E82:E193,LISTE!$J$2:$K$16,2,FALSE),0)</f>
        <v>0</v>
      </c>
    </row>
    <row r="83" spans="1:6" x14ac:dyDescent="0.25">
      <c r="A83" s="25"/>
      <c r="B83" s="25"/>
      <c r="C83" s="25"/>
      <c r="D83" s="24">
        <f>IFERROR(VLOOKUP(C83:C194,LISTE!$A$5:$B$12,2,FALSE),0)</f>
        <v>0</v>
      </c>
      <c r="E83" s="25"/>
      <c r="F83" s="26">
        <f>IFERROR(VLOOKUP(E83:E194,LISTE!$J$2:$K$16,2,FALSE),0)</f>
        <v>0</v>
      </c>
    </row>
    <row r="84" spans="1:6" x14ac:dyDescent="0.25">
      <c r="A84" s="25"/>
      <c r="B84" s="25"/>
      <c r="C84" s="25"/>
      <c r="D84" s="24">
        <f>IFERROR(VLOOKUP(C84:C195,LISTE!$A$5:$B$12,2,FALSE),0)</f>
        <v>0</v>
      </c>
      <c r="E84" s="25"/>
      <c r="F84" s="26">
        <f>IFERROR(VLOOKUP(E84:E195,LISTE!$J$2:$K$16,2,FALSE),0)</f>
        <v>0</v>
      </c>
    </row>
    <row r="85" spans="1:6" x14ac:dyDescent="0.25">
      <c r="A85" s="25"/>
      <c r="B85" s="25"/>
      <c r="C85" s="25"/>
      <c r="D85" s="24">
        <f>IFERROR(VLOOKUP(C85:C196,LISTE!$A$5:$B$12,2,FALSE),0)</f>
        <v>0</v>
      </c>
      <c r="E85" s="25"/>
      <c r="F85" s="26">
        <f>IFERROR(VLOOKUP(E85:E196,LISTE!$J$2:$K$16,2,FALSE),0)</f>
        <v>0</v>
      </c>
    </row>
    <row r="86" spans="1:6" x14ac:dyDescent="0.25">
      <c r="A86" s="25"/>
      <c r="B86" s="25"/>
      <c r="C86" s="25"/>
      <c r="D86" s="24">
        <f>IFERROR(VLOOKUP(C86:C197,LISTE!$A$5:$B$12,2,FALSE),0)</f>
        <v>0</v>
      </c>
      <c r="E86" s="25"/>
      <c r="F86" s="26">
        <f>IFERROR(VLOOKUP(E86:E197,LISTE!$J$2:$K$16,2,FALSE),0)</f>
        <v>0</v>
      </c>
    </row>
    <row r="87" spans="1:6" x14ac:dyDescent="0.25">
      <c r="A87" s="25"/>
      <c r="B87" s="25"/>
      <c r="C87" s="25"/>
      <c r="D87" s="24">
        <f>IFERROR(VLOOKUP(C87:C198,LISTE!$A$5:$B$12,2,FALSE),0)</f>
        <v>0</v>
      </c>
      <c r="E87" s="25"/>
      <c r="F87" s="26">
        <f>IFERROR(VLOOKUP(E87:E198,LISTE!$J$2:$K$16,2,FALSE),0)</f>
        <v>0</v>
      </c>
    </row>
    <row r="88" spans="1:6" x14ac:dyDescent="0.25">
      <c r="A88" s="25"/>
      <c r="B88" s="25"/>
      <c r="C88" s="25"/>
      <c r="D88" s="24">
        <f>IFERROR(VLOOKUP(C88:C199,LISTE!$A$5:$B$12,2,FALSE),0)</f>
        <v>0</v>
      </c>
      <c r="E88" s="25"/>
      <c r="F88" s="26">
        <f>IFERROR(VLOOKUP(E88:E199,LISTE!$J$2:$K$16,2,FALSE),0)</f>
        <v>0</v>
      </c>
    </row>
    <row r="89" spans="1:6" x14ac:dyDescent="0.25">
      <c r="A89" s="25"/>
      <c r="B89" s="25"/>
      <c r="C89" s="25"/>
      <c r="D89" s="24">
        <f>IFERROR(VLOOKUP(C89:C200,LISTE!$A$5:$B$12,2,FALSE),0)</f>
        <v>0</v>
      </c>
      <c r="E89" s="25"/>
      <c r="F89" s="26">
        <f>IFERROR(VLOOKUP(E89:E200,LISTE!$J$2:$K$16,2,FALSE),0)</f>
        <v>0</v>
      </c>
    </row>
    <row r="90" spans="1:6" x14ac:dyDescent="0.25">
      <c r="A90" s="25"/>
      <c r="B90" s="25"/>
      <c r="C90" s="25"/>
      <c r="D90" s="24">
        <f>IFERROR(VLOOKUP(C90:C201,LISTE!$A$5:$B$12,2,FALSE),0)</f>
        <v>0</v>
      </c>
      <c r="E90" s="25"/>
      <c r="F90" s="26">
        <f>IFERROR(VLOOKUP(E90:E201,LISTE!$J$2:$K$16,2,FALSE),0)</f>
        <v>0</v>
      </c>
    </row>
    <row r="91" spans="1:6" x14ac:dyDescent="0.25">
      <c r="A91" s="25"/>
      <c r="B91" s="25"/>
      <c r="C91" s="25"/>
      <c r="D91" s="24">
        <f>IFERROR(VLOOKUP(C91:C202,LISTE!$A$5:$B$12,2,FALSE),0)</f>
        <v>0</v>
      </c>
      <c r="E91" s="25"/>
      <c r="F91" s="26">
        <f>IFERROR(VLOOKUP(E91:E202,LISTE!$J$2:$K$16,2,FALSE),0)</f>
        <v>0</v>
      </c>
    </row>
    <row r="92" spans="1:6" x14ac:dyDescent="0.25">
      <c r="A92" s="25"/>
      <c r="B92" s="25"/>
      <c r="C92" s="25"/>
      <c r="D92" s="24">
        <f>IFERROR(VLOOKUP(C92:C203,LISTE!$A$5:$B$12,2,FALSE),0)</f>
        <v>0</v>
      </c>
      <c r="E92" s="25"/>
      <c r="F92" s="26">
        <f>IFERROR(VLOOKUP(E92:E203,LISTE!$J$2:$K$16,2,FALSE),0)</f>
        <v>0</v>
      </c>
    </row>
    <row r="93" spans="1:6" x14ac:dyDescent="0.25">
      <c r="A93" s="25"/>
      <c r="B93" s="25"/>
      <c r="C93" s="25"/>
      <c r="D93" s="24">
        <f>IFERROR(VLOOKUP(C93:C204,LISTE!$A$5:$B$12,2,FALSE),0)</f>
        <v>0</v>
      </c>
      <c r="E93" s="25"/>
      <c r="F93" s="26">
        <f>IFERROR(VLOOKUP(E93:E204,LISTE!$J$2:$K$16,2,FALSE),0)</f>
        <v>0</v>
      </c>
    </row>
    <row r="94" spans="1:6" x14ac:dyDescent="0.25">
      <c r="A94" s="25"/>
      <c r="B94" s="25"/>
      <c r="C94" s="25"/>
      <c r="D94" s="24">
        <f>IFERROR(VLOOKUP(C94:C205,LISTE!$A$5:$B$12,2,FALSE),0)</f>
        <v>0</v>
      </c>
      <c r="E94" s="25"/>
      <c r="F94" s="26">
        <f>IFERROR(VLOOKUP(E94:E205,LISTE!$J$2:$K$16,2,FALSE),0)</f>
        <v>0</v>
      </c>
    </row>
    <row r="95" spans="1:6" x14ac:dyDescent="0.25">
      <c r="A95" s="25"/>
      <c r="B95" s="25"/>
      <c r="C95" s="25"/>
      <c r="D95" s="24">
        <f>IFERROR(VLOOKUP(C95:C206,LISTE!$A$5:$B$12,2,FALSE),0)</f>
        <v>0</v>
      </c>
      <c r="E95" s="25"/>
      <c r="F95" s="26">
        <f>IFERROR(VLOOKUP(E95:E206,LISTE!$J$2:$K$16,2,FALSE),0)</f>
        <v>0</v>
      </c>
    </row>
    <row r="96" spans="1:6" x14ac:dyDescent="0.25">
      <c r="A96" s="25"/>
      <c r="B96" s="25"/>
      <c r="C96" s="25"/>
      <c r="D96" s="24">
        <f>IFERROR(VLOOKUP(C96:C207,LISTE!$A$5:$B$12,2,FALSE),0)</f>
        <v>0</v>
      </c>
      <c r="E96" s="25"/>
      <c r="F96" s="26">
        <f>IFERROR(VLOOKUP(E96:E207,LISTE!$J$2:$K$16,2,FALSE),0)</f>
        <v>0</v>
      </c>
    </row>
    <row r="97" spans="1:6" x14ac:dyDescent="0.25">
      <c r="A97" s="25"/>
      <c r="B97" s="25"/>
      <c r="C97" s="25"/>
      <c r="D97" s="24">
        <f>IFERROR(VLOOKUP(C97:C208,LISTE!$A$5:$B$12,2,FALSE),0)</f>
        <v>0</v>
      </c>
      <c r="E97" s="25"/>
      <c r="F97" s="26">
        <f>IFERROR(VLOOKUP(E97:E208,LISTE!$J$2:$K$16,2,FALSE),0)</f>
        <v>0</v>
      </c>
    </row>
    <row r="98" spans="1:6" x14ac:dyDescent="0.25">
      <c r="A98" s="25"/>
      <c r="B98" s="25"/>
      <c r="C98" s="25"/>
      <c r="D98" s="24">
        <f>IFERROR(VLOOKUP(C98:C209,LISTE!$A$5:$B$12,2,FALSE),0)</f>
        <v>0</v>
      </c>
      <c r="E98" s="25"/>
      <c r="F98" s="26">
        <f>IFERROR(VLOOKUP(E98:E209,LISTE!$J$2:$K$16,2,FALSE),0)</f>
        <v>0</v>
      </c>
    </row>
    <row r="99" spans="1:6" x14ac:dyDescent="0.25">
      <c r="A99" s="25"/>
      <c r="B99" s="25"/>
      <c r="C99" s="25"/>
      <c r="D99" s="24">
        <f>IFERROR(VLOOKUP(C99:C210,LISTE!$A$5:$B$12,2,FALSE),0)</f>
        <v>0</v>
      </c>
      <c r="E99" s="25"/>
      <c r="F99" s="26">
        <f>IFERROR(VLOOKUP(E99:E210,LISTE!$J$2:$K$16,2,FALSE),0)</f>
        <v>0</v>
      </c>
    </row>
    <row r="100" spans="1:6" x14ac:dyDescent="0.25">
      <c r="A100" s="25"/>
      <c r="B100" s="25"/>
      <c r="C100" s="25"/>
      <c r="D100" s="24">
        <f>IFERROR(VLOOKUP(C100:C211,LISTE!$A$5:$B$12,2,FALSE),0)</f>
        <v>0</v>
      </c>
      <c r="E100" s="25"/>
      <c r="F100" s="26">
        <f>IFERROR(VLOOKUP(E100:E211,LISTE!$J$2:$K$16,2,FALSE),0)</f>
        <v>0</v>
      </c>
    </row>
    <row r="101" spans="1:6" x14ac:dyDescent="0.25">
      <c r="A101" s="25"/>
      <c r="B101" s="25"/>
      <c r="C101" s="25"/>
      <c r="D101" s="24">
        <f>IFERROR(VLOOKUP(C101:C212,LISTE!$A$5:$B$12,2,FALSE),0)</f>
        <v>0</v>
      </c>
      <c r="E101" s="25"/>
      <c r="F101" s="26">
        <f>IFERROR(VLOOKUP(E101:E212,LISTE!$J$2:$K$16,2,FALSE),0)</f>
        <v>0</v>
      </c>
    </row>
    <row r="102" spans="1:6" x14ac:dyDescent="0.25">
      <c r="A102" s="25"/>
      <c r="B102" s="25"/>
      <c r="C102" s="25"/>
      <c r="D102" s="24">
        <f>IFERROR(VLOOKUP(C102:C213,LISTE!$A$5:$B$12,2,FALSE),0)</f>
        <v>0</v>
      </c>
      <c r="E102" s="25"/>
      <c r="F102" s="26">
        <f>IFERROR(VLOOKUP(E102:E213,LISTE!$J$2:$K$16,2,FALSE),0)</f>
        <v>0</v>
      </c>
    </row>
    <row r="103" spans="1:6" x14ac:dyDescent="0.25">
      <c r="A103" s="25"/>
      <c r="B103" s="25"/>
      <c r="C103" s="25"/>
      <c r="D103" s="24">
        <f>IFERROR(VLOOKUP(C103:C214,LISTE!$A$5:$B$12,2,FALSE),0)</f>
        <v>0</v>
      </c>
      <c r="E103" s="25"/>
      <c r="F103" s="26">
        <f>IFERROR(VLOOKUP(E103:E214,LISTE!$J$2:$K$16,2,FALSE),0)</f>
        <v>0</v>
      </c>
    </row>
    <row r="104" spans="1:6" x14ac:dyDescent="0.25">
      <c r="A104" s="25"/>
      <c r="B104" s="25"/>
      <c r="C104" s="25"/>
      <c r="D104" s="24">
        <f>IFERROR(VLOOKUP(C104:C215,LISTE!$A$5:$B$12,2,FALSE),0)</f>
        <v>0</v>
      </c>
      <c r="E104" s="25"/>
      <c r="F104" s="26">
        <f>IFERROR(VLOOKUP(E104:E215,LISTE!$J$2:$K$16,2,FALSE),0)</f>
        <v>0</v>
      </c>
    </row>
    <row r="105" spans="1:6" x14ac:dyDescent="0.25">
      <c r="A105" s="25"/>
      <c r="B105" s="25"/>
      <c r="C105" s="25"/>
      <c r="D105" s="24">
        <f>IFERROR(VLOOKUP(C105:C216,LISTE!$A$5:$B$12,2,FALSE),0)</f>
        <v>0</v>
      </c>
      <c r="E105" s="25"/>
      <c r="F105" s="26">
        <f>IFERROR(VLOOKUP(E105:E216,LISTE!$J$2:$K$16,2,FALSE),0)</f>
        <v>0</v>
      </c>
    </row>
    <row r="106" spans="1:6" x14ac:dyDescent="0.25">
      <c r="A106" s="25"/>
      <c r="B106" s="25"/>
      <c r="C106" s="25"/>
      <c r="D106" s="24">
        <f>IFERROR(VLOOKUP(C106:C217,LISTE!$A$5:$B$12,2,FALSE),0)</f>
        <v>0</v>
      </c>
      <c r="E106" s="25"/>
      <c r="F106" s="26">
        <f>IFERROR(VLOOKUP(E106:E217,LISTE!$J$2:$K$16,2,FALSE),0)</f>
        <v>0</v>
      </c>
    </row>
    <row r="107" spans="1:6" x14ac:dyDescent="0.25">
      <c r="A107" s="25"/>
      <c r="B107" s="25"/>
      <c r="C107" s="25"/>
      <c r="D107" s="24">
        <f>IFERROR(VLOOKUP(C107:C218,LISTE!$A$5:$B$12,2,FALSE),0)</f>
        <v>0</v>
      </c>
      <c r="E107" s="25"/>
      <c r="F107" s="26">
        <f>IFERROR(VLOOKUP(E107:E218,LISTE!$J$2:$K$16,2,FALSE),0)</f>
        <v>0</v>
      </c>
    </row>
    <row r="108" spans="1:6" x14ac:dyDescent="0.25">
      <c r="A108" s="25"/>
      <c r="B108" s="25"/>
      <c r="C108" s="25"/>
      <c r="D108" s="24">
        <f>IFERROR(VLOOKUP(C108:C219,LISTE!$A$5:$B$12,2,FALSE),0)</f>
        <v>0</v>
      </c>
      <c r="E108" s="25"/>
      <c r="F108" s="26">
        <f>IFERROR(VLOOKUP(E108:E219,LISTE!$J$2:$K$16,2,FALSE),0)</f>
        <v>0</v>
      </c>
    </row>
    <row r="109" spans="1:6" x14ac:dyDescent="0.25">
      <c r="A109" s="25"/>
      <c r="B109" s="25"/>
      <c r="C109" s="25"/>
      <c r="D109" s="24">
        <f>IFERROR(VLOOKUP(C109:C220,LISTE!$A$5:$B$12,2,FALSE),0)</f>
        <v>0</v>
      </c>
      <c r="E109" s="25"/>
      <c r="F109" s="26">
        <f>IFERROR(VLOOKUP(E109:E220,LISTE!$J$2:$K$16,2,FALSE),0)</f>
        <v>0</v>
      </c>
    </row>
    <row r="110" spans="1:6" x14ac:dyDescent="0.25">
      <c r="A110" s="25"/>
      <c r="B110" s="25"/>
      <c r="C110" s="25"/>
      <c r="D110" s="24">
        <f>IFERROR(VLOOKUP(C110:C221,LISTE!$A$5:$B$12,2,FALSE),0)</f>
        <v>0</v>
      </c>
      <c r="E110" s="25"/>
      <c r="F110" s="26">
        <f>IFERROR(VLOOKUP(E110:E221,LISTE!$J$2:$K$16,2,FALSE),0)</f>
        <v>0</v>
      </c>
    </row>
    <row r="111" spans="1:6" x14ac:dyDescent="0.25">
      <c r="A111" s="25"/>
      <c r="B111" s="25"/>
      <c r="C111" s="25"/>
      <c r="D111" s="24">
        <f>IFERROR(VLOOKUP(C111:C222,LISTE!$A$5:$B$12,2,FALSE),0)</f>
        <v>0</v>
      </c>
      <c r="E111" s="25"/>
      <c r="F111" s="26">
        <f>IFERROR(VLOOKUP(E111:E222,LISTE!$J$2:$K$16,2,FALSE),0)</f>
        <v>0</v>
      </c>
    </row>
    <row r="112" spans="1:6" x14ac:dyDescent="0.25">
      <c r="A112" s="25"/>
      <c r="B112" s="25"/>
      <c r="C112" s="25"/>
      <c r="D112" s="24">
        <f>IFERROR(VLOOKUP(C112:C223,LISTE!$A$5:$B$12,2,FALSE),0)</f>
        <v>0</v>
      </c>
      <c r="E112" s="25"/>
      <c r="F112" s="26">
        <f>IFERROR(VLOOKUP(E112:E223,LISTE!$J$2:$K$16,2,FALSE),0)</f>
        <v>0</v>
      </c>
    </row>
    <row r="113" spans="1:6" x14ac:dyDescent="0.25">
      <c r="A113" s="25"/>
      <c r="B113" s="25"/>
      <c r="C113" s="25"/>
      <c r="D113" s="24">
        <f>IFERROR(VLOOKUP(C113:C224,LISTE!$A$5:$B$12,2,FALSE),0)</f>
        <v>0</v>
      </c>
      <c r="E113" s="25"/>
      <c r="F113" s="26">
        <f>IFERROR(VLOOKUP(E113:E224,LISTE!$J$2:$K$16,2,FALSE),0)</f>
        <v>0</v>
      </c>
    </row>
    <row r="114" spans="1:6" x14ac:dyDescent="0.25">
      <c r="A114" s="25"/>
      <c r="B114" s="25"/>
      <c r="C114" s="25"/>
      <c r="D114" s="24">
        <f>IFERROR(VLOOKUP(C114:C225,LISTE!$A$5:$B$12,2,FALSE),0)</f>
        <v>0</v>
      </c>
      <c r="E114" s="25"/>
      <c r="F114" s="26">
        <f>IFERROR(VLOOKUP(E114:E225,LISTE!$J$2:$K$16,2,FALSE),0)</f>
        <v>0</v>
      </c>
    </row>
    <row r="115" spans="1:6" x14ac:dyDescent="0.25">
      <c r="A115" s="25"/>
      <c r="B115" s="25"/>
      <c r="C115" s="25"/>
      <c r="D115" s="24">
        <f>IFERROR(VLOOKUP(C115:C226,LISTE!$A$5:$B$12,2,FALSE),0)</f>
        <v>0</v>
      </c>
      <c r="E115" s="25"/>
      <c r="F115" s="26">
        <f>IFERROR(VLOOKUP(E115:E226,LISTE!$J$2:$K$16,2,FALSE),0)</f>
        <v>0</v>
      </c>
    </row>
    <row r="116" spans="1:6" x14ac:dyDescent="0.25">
      <c r="A116" s="25"/>
      <c r="B116" s="25"/>
      <c r="C116" s="25"/>
      <c r="D116" s="24">
        <f>IFERROR(VLOOKUP(C116:C227,LISTE!$A$5:$B$12,2,FALSE),0)</f>
        <v>0</v>
      </c>
      <c r="E116" s="25"/>
      <c r="F116" s="26">
        <f>IFERROR(VLOOKUP(E116:E227,LISTE!$J$2:$K$16,2,FALSE),0)</f>
        <v>0</v>
      </c>
    </row>
    <row r="117" spans="1:6" x14ac:dyDescent="0.25">
      <c r="A117" s="25"/>
      <c r="B117" s="25"/>
      <c r="C117" s="25"/>
      <c r="D117" s="24">
        <f>IFERROR(VLOOKUP(C117:C228,LISTE!$A$5:$B$12,2,FALSE),0)</f>
        <v>0</v>
      </c>
      <c r="E117" s="25"/>
      <c r="F117" s="26">
        <f>IFERROR(VLOOKUP(E117:E228,LISTE!$J$2:$K$16,2,FALSE),0)</f>
        <v>0</v>
      </c>
    </row>
    <row r="118" spans="1:6" x14ac:dyDescent="0.25">
      <c r="A118" s="25"/>
      <c r="B118" s="25"/>
      <c r="C118" s="25"/>
      <c r="D118" s="24">
        <f>IFERROR(VLOOKUP(C118:C229,LISTE!$A$5:$B$12,2,FALSE),0)</f>
        <v>0</v>
      </c>
      <c r="E118" s="25"/>
      <c r="F118" s="26">
        <f>IFERROR(VLOOKUP(E118:E229,LISTE!$J$2:$K$16,2,FALSE),0)</f>
        <v>0</v>
      </c>
    </row>
    <row r="119" spans="1:6" x14ac:dyDescent="0.25">
      <c r="A119" s="25"/>
      <c r="B119" s="25"/>
      <c r="C119" s="25"/>
      <c r="D119" s="24">
        <f>IFERROR(VLOOKUP(C119:C230,LISTE!$A$5:$B$12,2,FALSE),0)</f>
        <v>0</v>
      </c>
      <c r="E119" s="25"/>
      <c r="F119" s="26">
        <f>IFERROR(VLOOKUP(E119:E230,LISTE!$J$2:$K$16,2,FALSE),0)</f>
        <v>0</v>
      </c>
    </row>
    <row r="120" spans="1:6" x14ac:dyDescent="0.25">
      <c r="A120" s="25"/>
      <c r="B120" s="25"/>
      <c r="C120" s="25"/>
      <c r="D120" s="24">
        <f>IFERROR(VLOOKUP(C120:C231,LISTE!$A$5:$B$12,2,FALSE),0)</f>
        <v>0</v>
      </c>
      <c r="E120" s="25"/>
      <c r="F120" s="26">
        <f>IFERROR(VLOOKUP(E120:E231,LISTE!$J$2:$K$16,2,FALSE),0)</f>
        <v>0</v>
      </c>
    </row>
    <row r="121" spans="1:6" x14ac:dyDescent="0.25">
      <c r="A121" s="25"/>
      <c r="B121" s="25"/>
      <c r="C121" s="25"/>
      <c r="D121" s="24">
        <f>IFERROR(VLOOKUP(C121:C232,LISTE!$A$5:$B$12,2,FALSE),0)</f>
        <v>0</v>
      </c>
      <c r="E121" s="25"/>
      <c r="F121" s="26">
        <f>IFERROR(VLOOKUP(E121:E232,LISTE!$J$2:$K$16,2,FALSE),0)</f>
        <v>0</v>
      </c>
    </row>
    <row r="122" spans="1:6" x14ac:dyDescent="0.25">
      <c r="A122" s="25"/>
      <c r="B122" s="25"/>
      <c r="C122" s="25"/>
      <c r="D122" s="24">
        <f>IFERROR(VLOOKUP(C122:C233,LISTE!$A$5:$B$12,2,FALSE),0)</f>
        <v>0</v>
      </c>
      <c r="E122" s="25"/>
      <c r="F122" s="26">
        <f>IFERROR(VLOOKUP(E122:E233,LISTE!$J$2:$K$16,2,FALSE),0)</f>
        <v>0</v>
      </c>
    </row>
    <row r="123" spans="1:6" x14ac:dyDescent="0.25">
      <c r="A123" s="25"/>
      <c r="B123" s="25"/>
      <c r="C123" s="25"/>
      <c r="D123" s="24">
        <f>IFERROR(VLOOKUP(C123:C234,LISTE!$A$5:$B$12,2,FALSE),0)</f>
        <v>0</v>
      </c>
      <c r="E123" s="25"/>
      <c r="F123" s="26">
        <f>IFERROR(VLOOKUP(E123:E234,LISTE!$J$2:$K$16,2,FALSE),0)</f>
        <v>0</v>
      </c>
    </row>
    <row r="124" spans="1:6" x14ac:dyDescent="0.25">
      <c r="A124" s="25"/>
      <c r="B124" s="25"/>
      <c r="C124" s="25"/>
      <c r="D124" s="24">
        <f>IFERROR(VLOOKUP(C124:C235,LISTE!$A$5:$B$12,2,FALSE),0)</f>
        <v>0</v>
      </c>
      <c r="E124" s="25"/>
      <c r="F124" s="26">
        <f>IFERROR(VLOOKUP(E124:E235,LISTE!$J$2:$K$16,2,FALSE),0)</f>
        <v>0</v>
      </c>
    </row>
    <row r="125" spans="1:6" x14ac:dyDescent="0.25">
      <c r="D125" s="13"/>
    </row>
  </sheetData>
  <sheetProtection algorithmName="SHA-512" hashValue="btjWW+yF5Mi7f4c64jgUQbBs2r59UU3TTZy56AtjByFO1SeImzYXnr//kvqRP2OfVt/BNHvuSXC8eVO2jq/N1Q==" saltValue="9P6c9KppZGFtGCE7sZGsyg==" spinCount="100000" sheet="1" selectLockedCells="1"/>
  <mergeCells count="21">
    <mergeCell ref="A11:A12"/>
    <mergeCell ref="G14:H14"/>
    <mergeCell ref="A1:H1"/>
    <mergeCell ref="G12:H12"/>
    <mergeCell ref="F11:F12"/>
    <mergeCell ref="E11:E12"/>
    <mergeCell ref="B9:C9"/>
    <mergeCell ref="B5:C5"/>
    <mergeCell ref="G11:H11"/>
    <mergeCell ref="F5:H5"/>
    <mergeCell ref="B6:C6"/>
    <mergeCell ref="B7:C7"/>
    <mergeCell ref="F7:H7"/>
    <mergeCell ref="B8:C8"/>
    <mergeCell ref="D11:D12"/>
    <mergeCell ref="C11:C12"/>
    <mergeCell ref="B11:B12"/>
    <mergeCell ref="B2:C2"/>
    <mergeCell ref="B3:C3"/>
    <mergeCell ref="F2:H2"/>
    <mergeCell ref="F3:H3"/>
  </mergeCells>
  <conditionalFormatting sqref="G16:G26">
    <cfRule type="expression" dxfId="11" priority="1">
      <formula>H16&gt;0</formula>
    </cfRule>
  </conditionalFormatting>
  <conditionalFormatting sqref="G29:G43">
    <cfRule type="expression" dxfId="10" priority="3">
      <formula>H29&gt;0</formula>
    </cfRule>
  </conditionalFormatting>
  <conditionalFormatting sqref="H16:H26">
    <cfRule type="cellIs" dxfId="9" priority="5" operator="greaterThan">
      <formula>0</formula>
    </cfRule>
  </conditionalFormatting>
  <conditionalFormatting sqref="H29:H43">
    <cfRule type="cellIs" dxfId="8" priority="4" operator="greaterThan">
      <formula>0</formula>
    </cfRule>
  </conditionalFormatting>
  <dataValidations count="2">
    <dataValidation type="time" allowBlank="1" showInputMessage="1" showErrorMessage="1" sqref="B4" xr:uid="{029DC561-F8EE-4AC8-81B4-CE42A3BA49D2}">
      <formula1>0.333333333333333</formula1>
      <formula2>0.833333333333333</formula2>
    </dataValidation>
    <dataValidation type="date" allowBlank="1" showInputMessage="1" showErrorMessage="1" sqref="B3:C3" xr:uid="{0AD38D79-904B-4B7B-8B5C-EE0DB3658FA8}">
      <formula1>45530</formula1>
      <formula2>73050</formula2>
    </dataValidation>
  </dataValidations>
  <hyperlinks>
    <hyperlink ref="E5" r:id="rId1" xr:uid="{918401E8-B723-4934-8957-D47BC5B9E70F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EB61987-FFC5-48A5-81C1-3BC64E1242BB}">
          <x14:formula1>
            <xm:f>LISTE!$J$2:$J$16</xm:f>
          </x14:formula1>
          <xm:sqref>E13:E124</xm:sqref>
        </x14:dataValidation>
        <x14:dataValidation type="list" allowBlank="1" showInputMessage="1" showErrorMessage="1" xr:uid="{49D87365-DC57-4C78-956B-F52FDEE7DF94}">
          <x14:formula1>
            <xm:f>LISTE!$A$5:$A$12</xm:f>
          </x14:formula1>
          <xm:sqref>C13:C124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1BDEC-4D3D-44D1-B375-518714C5D080}">
  <dimension ref="A1:AD2"/>
  <sheetViews>
    <sheetView workbookViewId="0">
      <selection activeCell="Y17" sqref="Y17"/>
    </sheetView>
  </sheetViews>
  <sheetFormatPr baseColWidth="10" defaultRowHeight="14.4" x14ac:dyDescent="0.3"/>
  <sheetData>
    <row r="1" spans="1:30" x14ac:dyDescent="0.3">
      <c r="A1" s="10" t="s">
        <v>121</v>
      </c>
      <c r="B1" s="10" t="s">
        <v>97</v>
      </c>
      <c r="C1" s="10" t="s">
        <v>98</v>
      </c>
      <c r="D1" s="10" t="s">
        <v>99</v>
      </c>
      <c r="E1" s="10" t="s">
        <v>100</v>
      </c>
      <c r="F1" s="10" t="s">
        <v>101</v>
      </c>
      <c r="G1" s="10" t="s">
        <v>102</v>
      </c>
      <c r="H1" s="10" t="s">
        <v>103</v>
      </c>
      <c r="I1" s="10" t="s">
        <v>104</v>
      </c>
      <c r="J1" s="10" t="s">
        <v>105</v>
      </c>
      <c r="K1" s="10" t="s">
        <v>106</v>
      </c>
      <c r="L1" s="10" t="s">
        <v>107</v>
      </c>
      <c r="M1" s="10" t="s">
        <v>108</v>
      </c>
      <c r="N1" s="10" t="s">
        <v>109</v>
      </c>
      <c r="O1" s="10" t="s">
        <v>110</v>
      </c>
      <c r="P1" s="10" t="s">
        <v>111</v>
      </c>
      <c r="Q1" s="10" t="s">
        <v>112</v>
      </c>
      <c r="R1" s="10" t="s">
        <v>113</v>
      </c>
      <c r="S1" s="10" t="s">
        <v>114</v>
      </c>
      <c r="T1" s="10" t="s">
        <v>115</v>
      </c>
      <c r="U1" s="10" t="s">
        <v>116</v>
      </c>
      <c r="V1" s="10" t="s">
        <v>117</v>
      </c>
      <c r="W1" s="10" t="s">
        <v>118</v>
      </c>
      <c r="X1" s="10" t="s">
        <v>119</v>
      </c>
      <c r="Y1" s="10" t="s">
        <v>120</v>
      </c>
      <c r="Z1" s="10" t="s">
        <v>122</v>
      </c>
      <c r="AA1" s="10" t="s">
        <v>123</v>
      </c>
      <c r="AB1" s="10" t="s">
        <v>124</v>
      </c>
      <c r="AC1" s="10" t="s">
        <v>125</v>
      </c>
      <c r="AD1" s="10" t="s">
        <v>126</v>
      </c>
    </row>
    <row r="2" spans="1:30" x14ac:dyDescent="0.3">
      <c r="A2" s="2" t="str">
        <f>'[1]PLATEAUX REPAS'!B2</f>
        <v xml:space="preserve">EPICERIE SOLIDAIRE </v>
      </c>
      <c r="B2" s="2" t="str">
        <f>'[1]PLATEAUX REPAS'!B6</f>
        <v>Agnès DOTTE</v>
      </c>
      <c r="C2" s="2" t="str">
        <f>'[1]PLATEAUX REPAS'!B8</f>
        <v>adotte.dragonfly@gmail.com</v>
      </c>
      <c r="D2" s="16">
        <f>'PLATEAUX REPAS'!B8</f>
        <v>0</v>
      </c>
      <c r="E2" s="2" t="str">
        <f>'[1]PLATEAUX REPAS'!B5</f>
        <v>24 boulevard Newton, 77420 Champs-sur-Marne</v>
      </c>
      <c r="F2" s="16">
        <f>'[1]PLATEAUX REPAS'!B3</f>
        <v>45547</v>
      </c>
      <c r="G2" s="17">
        <f>'[1]PLATEAUX REPAS'!B4</f>
        <v>0.5</v>
      </c>
      <c r="H2" s="2" t="str">
        <f>'[1]PLATEAUX REPAS'!B9</f>
        <v>A RENSEIGNER PAR DFI INCLUSION</v>
      </c>
      <c r="I2" s="16">
        <f ca="1">TODAY()</f>
        <v>45552</v>
      </c>
      <c r="J2" s="2">
        <f>'[1]PLATEAUX REPAS'!M16</f>
        <v>1</v>
      </c>
      <c r="K2" s="2">
        <f>'[1]PLATEAUX REPAS'!M17</f>
        <v>2</v>
      </c>
      <c r="L2" s="2">
        <f>'[1]PLATEAUX REPAS'!M18</f>
        <v>2</v>
      </c>
      <c r="M2" s="2">
        <f>'[1]PLATEAUX REPAS'!M19</f>
        <v>2</v>
      </c>
      <c r="N2" s="2">
        <f>'[1]PLATEAUX REPAS'!M20</f>
        <v>0</v>
      </c>
      <c r="O2" s="2">
        <f>'[1]PLATEAUX REPAS'!M21</f>
        <v>0</v>
      </c>
      <c r="P2" s="2">
        <f>'[1]PLATEAUX REPAS'!M22</f>
        <v>1</v>
      </c>
      <c r="Q2" s="2">
        <f>'[1]PLATEAUX REPAS'!M23</f>
        <v>1</v>
      </c>
      <c r="R2" s="2">
        <f>'[1]PLATEAUX REPAS'!M24</f>
        <v>3</v>
      </c>
      <c r="S2" s="2">
        <f>'[1]PLATEAUX REPAS'!M25</f>
        <v>2</v>
      </c>
      <c r="T2" s="2">
        <f>'[1]PLATEAUX REPAS'!M26</f>
        <v>1</v>
      </c>
      <c r="U2" s="2">
        <f>'[1]PLATEAUX REPAS'!M26</f>
        <v>1</v>
      </c>
      <c r="V2" s="2">
        <f>'[1]PLATEAUX REPAS'!M27</f>
        <v>1</v>
      </c>
      <c r="W2" s="2">
        <f>'[1]PLATEAUX REPAS'!M28</f>
        <v>1</v>
      </c>
      <c r="X2" s="2">
        <f>'[1]PLATEAUX REPAS'!M29</f>
        <v>2</v>
      </c>
      <c r="Y2" s="2">
        <f>'[1]PLATEAUX REPAS'!M30</f>
        <v>1</v>
      </c>
      <c r="Z2" s="2">
        <f>COUNTA('[1]PLATEAUX REPAS'!$H$12:$H$123)</f>
        <v>2</v>
      </c>
      <c r="AA2" s="2">
        <f>COUNTA('[1]PLATEAUX REPAS'!$J$12:$J$123)</f>
        <v>2</v>
      </c>
      <c r="AB2" s="18">
        <f>'[1]PLATEAUX REPAS'!L12</f>
        <v>196.80000000000004</v>
      </c>
      <c r="AC2" s="18">
        <f>'[1]PLATEAUX REPAS'!L12</f>
        <v>196.80000000000004</v>
      </c>
      <c r="AD2" s="2">
        <f>'[1]PLATEAUX REPAS'!M32</f>
        <v>7</v>
      </c>
    </row>
  </sheetData>
  <sheetProtection algorithmName="SHA-512" hashValue="F/UY3ytZ5XjeJn+fD6X1aju1lY1CR744omGXWnDM5G8lprdzqpmIQaVaUEJ7JcntFob0mcOErB4u5+A9JUQAjQ==" saltValue="fyJfIOCBZUwuV4oSd2l9y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C93E7-39B3-4340-A0D7-C80282AB28E2}">
  <dimension ref="A1:AC2"/>
  <sheetViews>
    <sheetView workbookViewId="0">
      <selection activeCell="AD2" sqref="AD2"/>
    </sheetView>
  </sheetViews>
  <sheetFormatPr baseColWidth="10" defaultRowHeight="14.4" x14ac:dyDescent="0.3"/>
  <sheetData>
    <row r="1" spans="1:29" x14ac:dyDescent="0.3">
      <c r="A1" s="20" t="s">
        <v>130</v>
      </c>
      <c r="B1" s="20" t="s">
        <v>5</v>
      </c>
      <c r="C1" s="20" t="s">
        <v>131</v>
      </c>
      <c r="D1" s="20" t="s">
        <v>132</v>
      </c>
      <c r="E1" s="20" t="s">
        <v>133</v>
      </c>
      <c r="F1" s="20" t="s">
        <v>134</v>
      </c>
      <c r="G1" s="20" t="s">
        <v>135</v>
      </c>
      <c r="H1" s="20" t="s">
        <v>136</v>
      </c>
      <c r="I1" s="20" t="s">
        <v>137</v>
      </c>
      <c r="J1" s="19" t="s">
        <v>67</v>
      </c>
      <c r="K1" s="19" t="s">
        <v>68</v>
      </c>
      <c r="L1" s="19" t="s">
        <v>57</v>
      </c>
      <c r="M1" s="19" t="s">
        <v>69</v>
      </c>
      <c r="N1" s="19" t="s">
        <v>70</v>
      </c>
      <c r="O1" s="19" t="s">
        <v>61</v>
      </c>
      <c r="P1" s="19" t="s">
        <v>62</v>
      </c>
      <c r="Q1" s="19" t="s">
        <v>63</v>
      </c>
      <c r="R1" s="19" t="s">
        <v>64</v>
      </c>
      <c r="S1" s="19" t="s">
        <v>65</v>
      </c>
      <c r="T1" s="19" t="s">
        <v>66</v>
      </c>
      <c r="U1" s="19" t="s">
        <v>49</v>
      </c>
      <c r="V1" s="19" t="s">
        <v>48</v>
      </c>
      <c r="W1" s="19" t="s">
        <v>76</v>
      </c>
      <c r="X1" s="19" t="s">
        <v>77</v>
      </c>
      <c r="Y1" s="19" t="s">
        <v>138</v>
      </c>
      <c r="Z1" s="19" t="s">
        <v>140</v>
      </c>
      <c r="AA1" s="19" t="s">
        <v>141</v>
      </c>
      <c r="AB1" s="19" t="s">
        <v>142</v>
      </c>
      <c r="AC1" s="19" t="s">
        <v>21</v>
      </c>
    </row>
    <row r="2" spans="1:29" x14ac:dyDescent="0.3">
      <c r="A2" s="4" t="str">
        <f>'[2]MENU SANDWICH SALADE'!B2</f>
        <v>EPICERIE SOLIDAIRE</v>
      </c>
      <c r="B2" s="4" t="str">
        <f>'[2]MENU SANDWICH SALADE'!B6</f>
        <v>Agnès DOTTE</v>
      </c>
      <c r="C2" s="4" t="str">
        <f>'[2]MENU SANDWICH SALADE'!B8</f>
        <v>adotte.dragonfly@gmail.com</v>
      </c>
      <c r="D2" s="4" t="str">
        <f>'[2]MENU SANDWICH SALADE'!B7</f>
        <v>08 46 21 23 92</v>
      </c>
      <c r="E2" s="4" t="str">
        <f>'[2]MENU SANDWICH SALADE'!B5</f>
        <v>24 boulevard Newton 77420 Champs-sur-Marne</v>
      </c>
      <c r="F2" s="21">
        <f>'[2]MENU SANDWICH SALADE'!B3</f>
        <v>45550</v>
      </c>
      <c r="G2" s="22">
        <f>'[2]MENU SANDWICH SALADE'!B4</f>
        <v>0.5</v>
      </c>
      <c r="H2" s="4" t="str">
        <f>'[2]MENU SANDWICH SALADE'!B9</f>
        <v xml:space="preserve">A RENSEIGNER PAR DFI INCLUSION </v>
      </c>
      <c r="I2" s="21">
        <f ca="1">TODAY()</f>
        <v>45552</v>
      </c>
      <c r="J2" s="4">
        <f>'[2]MENU SANDWICH SALADE'!L17</f>
        <v>1</v>
      </c>
      <c r="K2" s="4">
        <f>'[2]MENU SANDWICH SALADE'!L18</f>
        <v>1</v>
      </c>
      <c r="L2" s="4">
        <f>'[2]MENU SANDWICH SALADE'!L19</f>
        <v>1</v>
      </c>
      <c r="M2" s="4">
        <f>'[2]MENU SANDWICH SALADE'!L20</f>
        <v>2</v>
      </c>
      <c r="N2" s="4">
        <f>'[2]MENU SANDWICH SALADE'!L21</f>
        <v>1</v>
      </c>
      <c r="O2" s="4">
        <f>'[2]MENU SANDWICH SALADE'!L22</f>
        <v>1</v>
      </c>
      <c r="P2" s="4">
        <f>'[2]MENU SANDWICH SALADE'!L23</f>
        <v>1</v>
      </c>
      <c r="Q2" s="4">
        <f>'[2]MENU SANDWICH SALADE'!L24</f>
        <v>1</v>
      </c>
      <c r="R2" s="4">
        <f>'[2]MENU SANDWICH SALADE'!L25</f>
        <v>1</v>
      </c>
      <c r="S2" s="4">
        <f>'[2]MENU SANDWICH SALADE'!L26</f>
        <v>1</v>
      </c>
      <c r="T2" s="4">
        <f>'[2]MENU SANDWICH SALADE'!L27</f>
        <v>1</v>
      </c>
      <c r="U2" s="4">
        <f>'[2]MENU SANDWICH SALADE'!L28</f>
        <v>6</v>
      </c>
      <c r="V2" s="4">
        <f>'[2]MENU SANDWICH SALADE'!L29</f>
        <v>6</v>
      </c>
      <c r="W2" s="4">
        <f>'[2]MENU SANDWICH SALADE'!L30</f>
        <v>2</v>
      </c>
      <c r="X2" s="4">
        <f>'[2]MENU SANDWICH SALADE'!L31</f>
        <v>2</v>
      </c>
      <c r="Y2" s="23">
        <f>'[2]MENU SANDWICH SALADE'!K12</f>
        <v>135.30000000000004</v>
      </c>
      <c r="Z2" s="4">
        <f>'[2]MENU SANDWICH SALADE'!L32</f>
        <v>3</v>
      </c>
      <c r="AA2" s="4">
        <f>'[2]MENU SANDWICH SALADE'!L33</f>
        <v>3</v>
      </c>
      <c r="AB2" s="4">
        <f>'[2]MENU SANDWICH SALADE'!L34</f>
        <v>3</v>
      </c>
      <c r="AC2" s="4">
        <f>'[2]MENU SANDWICH SALADE'!L35</f>
        <v>2</v>
      </c>
    </row>
  </sheetData>
  <sheetProtection algorithmName="SHA-512" hashValue="LNhXEZczjzyZ9W35/6czmWgWkCDzBwwqPV2GuyKeUnLwpHmMhF1BgGHKbXV2XOIr2YHvzPUYbu8XsnDiPwzRPA==" saltValue="mTGniTghlc5wXBi+pPx2nw==" spinCount="100000" sheet="1" objects="1" scenarios="1"/>
  <dataValidations count="11">
    <dataValidation type="list" allowBlank="1" showInputMessage="1" showErrorMessage="1" sqref="J1" xr:uid="{CCF3F80E-2BC5-4EC6-9B74-673CC2E92AEB}">
      <formula1>INDIRECT($C$12)</formula1>
    </dataValidation>
    <dataValidation type="list" allowBlank="1" showInputMessage="1" showErrorMessage="1" sqref="O1" xr:uid="{05E1F7B6-C7F3-4660-9CEF-2D44FB57CD14}">
      <formula1>INDIRECT($C$13)</formula1>
    </dataValidation>
    <dataValidation type="list" allowBlank="1" showInputMessage="1" showErrorMessage="1" sqref="K1" xr:uid="{AF5F95A0-B7DE-497D-BF5D-A6B83FFEA6D0}">
      <formula1>INDIRECT($C$14)</formula1>
    </dataValidation>
    <dataValidation type="list" allowBlank="1" showInputMessage="1" showErrorMessage="1" sqref="P1" xr:uid="{EEDFCE0F-97A9-4B6D-AB46-D2A31DE03CDF}">
      <formula1>INDIRECT($C$15)</formula1>
    </dataValidation>
    <dataValidation type="list" allowBlank="1" showInputMessage="1" showErrorMessage="1" sqref="Q1" xr:uid="{3A70AD9D-1C92-41FE-8EDF-476348644AFD}">
      <formula1>INDIRECT($C$16)</formula1>
    </dataValidation>
    <dataValidation type="list" allowBlank="1" showInputMessage="1" showErrorMessage="1" sqref="L1" xr:uid="{EFD81345-7A22-40D8-AE87-615FCC179D82}">
      <formula1>INDIRECT($C$17)</formula1>
    </dataValidation>
    <dataValidation type="list" allowBlank="1" showInputMessage="1" showErrorMessage="1" sqref="R1" xr:uid="{189AAD03-D99E-4DF8-A7A4-58606C082C28}">
      <formula1>INDIRECT($C$18)</formula1>
    </dataValidation>
    <dataValidation type="list" allowBlank="1" showInputMessage="1" showErrorMessage="1" sqref="M1" xr:uid="{A352E710-173F-4ABB-8FE9-8047A039D99F}">
      <formula1>INDIRECT($C$19)</formula1>
    </dataValidation>
    <dataValidation type="list" allowBlank="1" showInputMessage="1" showErrorMessage="1" sqref="S1" xr:uid="{162F3570-F8F1-48A8-90A2-942B9E4B40CC}">
      <formula1>INDIRECT($C$21)</formula1>
    </dataValidation>
    <dataValidation type="list" allowBlank="1" showInputMessage="1" showErrorMessage="1" sqref="N1" xr:uid="{36F35E0C-CD59-45D7-B8AC-21C4641FFDCB}">
      <formula1>INDIRECT($C$20)</formula1>
    </dataValidation>
    <dataValidation type="list" allowBlank="1" showInputMessage="1" showErrorMessage="1" sqref="T1" xr:uid="{D5F64660-3212-48E8-A798-E289F447FE1F}">
      <formula1>INDIRECT($C$22)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F7496A8-A4F4-4F48-974F-883CAE8C8B4D}">
          <x14:formula1>
            <xm:f>LISTE!$A$3:$A$4</xm:f>
          </x14:formula1>
          <xm:sqref>U1:V1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CAE60-7FCF-4527-A4B9-5360E6C9EAE7}">
  <dimension ref="A1:U2"/>
  <sheetViews>
    <sheetView workbookViewId="0">
      <selection activeCell="G2" sqref="G2"/>
    </sheetView>
  </sheetViews>
  <sheetFormatPr baseColWidth="10" defaultRowHeight="14.4" x14ac:dyDescent="0.3"/>
  <sheetData>
    <row r="1" spans="1:21" x14ac:dyDescent="0.3">
      <c r="A1" s="19" t="s">
        <v>130</v>
      </c>
      <c r="B1" s="19" t="s">
        <v>5</v>
      </c>
      <c r="C1" s="19" t="s">
        <v>131</v>
      </c>
      <c r="D1" s="19" t="s">
        <v>132</v>
      </c>
      <c r="E1" s="19" t="s">
        <v>133</v>
      </c>
      <c r="F1" s="19" t="s">
        <v>139</v>
      </c>
      <c r="G1" s="19" t="s">
        <v>135</v>
      </c>
      <c r="H1" s="19" t="s">
        <v>136</v>
      </c>
      <c r="I1" s="19" t="s">
        <v>137</v>
      </c>
      <c r="J1" s="19" t="s">
        <v>79</v>
      </c>
      <c r="K1" s="19" t="s">
        <v>80</v>
      </c>
      <c r="L1" s="19" t="s">
        <v>81</v>
      </c>
      <c r="M1" s="19" t="s">
        <v>82</v>
      </c>
      <c r="N1" s="19" t="s">
        <v>83</v>
      </c>
      <c r="O1" s="19" t="s">
        <v>84</v>
      </c>
      <c r="P1" s="19" t="s">
        <v>92</v>
      </c>
      <c r="Q1" s="19" t="s">
        <v>91</v>
      </c>
      <c r="R1" s="19" t="s">
        <v>76</v>
      </c>
      <c r="S1" s="19" t="s">
        <v>143</v>
      </c>
      <c r="T1" s="19" t="s">
        <v>145</v>
      </c>
      <c r="U1" s="19" t="s">
        <v>138</v>
      </c>
    </row>
    <row r="2" spans="1:21" x14ac:dyDescent="0.3">
      <c r="A2" s="2" t="str">
        <f>'[3]PLATEAUX GOURMAND'!B2</f>
        <v>EPICERIE SOLIDAIRE</v>
      </c>
      <c r="B2" s="2" t="str">
        <f>'[3]PLATEAUX GOURMAND'!B6</f>
        <v>AGNES DOTTE</v>
      </c>
      <c r="C2" s="2" t="str">
        <f>'[3]PLATEAUX GOURMAND'!B8</f>
        <v>adote.dragonfly@gmail.com</v>
      </c>
      <c r="D2" s="2" t="str">
        <f>'[3]PLATEAUX GOURMAND'!B7</f>
        <v>04 56 28 99 77</v>
      </c>
      <c r="E2" s="2" t="str">
        <f>'[3]PLATEAUX GOURMAND'!B5</f>
        <v>24 BOULEVARD NEWTON CHAMPS SUR MARNE</v>
      </c>
      <c r="F2" s="16">
        <f>'PLATEAUX GOURMAND'!B3</f>
        <v>0</v>
      </c>
      <c r="G2" s="17">
        <f>'PLATEAUX GOURMAND'!B4</f>
        <v>0</v>
      </c>
      <c r="H2" s="2" t="str">
        <f>'[3]PLATEAUX GOURMAND'!B9</f>
        <v>A RENSEIGNER PAR DFI INCLUSION</v>
      </c>
      <c r="I2" s="16">
        <f ca="1">TODAY()</f>
        <v>45552</v>
      </c>
      <c r="J2" s="2">
        <f>'[3]PLATEAUX GOURMAND'!H17</f>
        <v>1</v>
      </c>
      <c r="K2" s="2">
        <f>'[3]PLATEAUX GOURMAND'!H18</f>
        <v>1</v>
      </c>
      <c r="L2" s="2">
        <f>'[3]PLATEAUX GOURMAND'!H19</f>
        <v>1</v>
      </c>
      <c r="M2" s="2">
        <f>'[3]PLATEAUX GOURMAND'!H20</f>
        <v>1</v>
      </c>
      <c r="N2" s="2">
        <f>'[3]PLATEAUX GOURMAND'!H21</f>
        <v>1</v>
      </c>
      <c r="O2" s="2">
        <f>'[3]PLATEAUX GOURMAND'!H22</f>
        <v>1</v>
      </c>
      <c r="P2" s="2">
        <f>'[3]PLATEAUX GOURMAND'!H23</f>
        <v>2</v>
      </c>
      <c r="Q2" s="2">
        <f>'[3]PLATEAUX GOURMAND'!H24</f>
        <v>1</v>
      </c>
      <c r="R2" s="2">
        <f>'[3]PLATEAUX GOURMAND'!H25</f>
        <v>2</v>
      </c>
      <c r="S2" s="2">
        <f>'[3]PLATEAUX GOURMAND'!H26</f>
        <v>5</v>
      </c>
      <c r="T2" s="2">
        <f>'[3]PLATEAUX GOURMAND'!H27</f>
        <v>4</v>
      </c>
      <c r="U2" s="18">
        <f>'[3]PLATEAUX GOURMAND'!G12</f>
        <v>150.85000000000002</v>
      </c>
    </row>
  </sheetData>
  <sheetProtection algorithmName="SHA-512" hashValue="u3Qn/+cFisg+0g6Ggtqf7mY0DUCF7aQGUHpRVRvivda+zQ7XE4egZsL5yJ7fLUR3/wXziXqW1I1a82LBsRsvrw==" saltValue="6AR/++Vb9MjRkF2+heVzvg==" spinCount="100000" sheet="1" objects="1" scenarios="1"/>
  <dataValidations count="1">
    <dataValidation type="date" allowBlank="1" showInputMessage="1" showErrorMessage="1" sqref="F2" xr:uid="{B7BCFE61-F224-4646-BCDA-B6469550B233}">
      <formula1>44927</formula1>
      <formula2>73050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1B9250-FCE8-4556-AE65-FA5D911332B1}">
          <x14:formula1>
            <xm:f>LISTE!$A$5:$A$12</xm:f>
          </x14:formula1>
          <xm:sqref>J1:Q1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658C6-12FC-4E6B-9FC9-F72ECAF4946A}">
  <dimension ref="A1:K58"/>
  <sheetViews>
    <sheetView zoomScale="85" zoomScaleNormal="85" workbookViewId="0">
      <pane ySplit="6" topLeftCell="A7" activePane="bottomLeft" state="frozen"/>
      <selection pane="bottomLeft" activeCell="B15" sqref="B15"/>
    </sheetView>
  </sheetViews>
  <sheetFormatPr baseColWidth="10" defaultRowHeight="14.4" x14ac:dyDescent="0.3"/>
  <cols>
    <col min="1" max="1" width="29.77734375" bestFit="1" customWidth="1"/>
    <col min="2" max="2" width="14.88671875" customWidth="1"/>
    <col min="4" max="4" width="48" bestFit="1" customWidth="1"/>
    <col min="5" max="5" width="15.77734375" customWidth="1"/>
    <col min="7" max="7" width="48" bestFit="1" customWidth="1"/>
    <col min="8" max="8" width="15" customWidth="1"/>
    <col min="10" max="10" width="47.109375" bestFit="1" customWidth="1"/>
  </cols>
  <sheetData>
    <row r="1" spans="1:11" ht="49.8" customHeight="1" x14ac:dyDescent="0.3">
      <c r="A1" s="171" t="s">
        <v>159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4" spans="1:11" x14ac:dyDescent="0.3">
      <c r="A4" s="167" t="s">
        <v>71</v>
      </c>
      <c r="B4" s="168"/>
      <c r="C4" s="168"/>
      <c r="D4" s="168"/>
      <c r="E4" s="168"/>
      <c r="F4" s="168"/>
      <c r="G4" s="168"/>
      <c r="H4" s="168"/>
      <c r="J4" s="170" t="s">
        <v>157</v>
      </c>
      <c r="K4" s="170"/>
    </row>
    <row r="5" spans="1:11" x14ac:dyDescent="0.3">
      <c r="A5" s="169">
        <f>SUM('PLATEAUX GOURMAND'!G12,'MENU SANDWICH SALADE'!K12,'PLATEAUX REPAS'!L13)</f>
        <v>0</v>
      </c>
      <c r="B5" s="169"/>
      <c r="C5" s="169"/>
      <c r="D5" s="169"/>
      <c r="E5" s="169"/>
      <c r="F5" s="169"/>
      <c r="G5" s="169"/>
      <c r="H5" s="169"/>
      <c r="J5" s="170"/>
      <c r="K5" s="170"/>
    </row>
    <row r="6" spans="1:11" x14ac:dyDescent="0.3">
      <c r="A6" s="169"/>
      <c r="B6" s="169"/>
      <c r="C6" s="169"/>
      <c r="D6" s="169"/>
      <c r="E6" s="169"/>
      <c r="F6" s="169"/>
      <c r="G6" s="169"/>
      <c r="H6" s="169"/>
      <c r="J6" s="170"/>
      <c r="K6" s="170"/>
    </row>
    <row r="7" spans="1:11" ht="15" thickBot="1" x14ac:dyDescent="0.35">
      <c r="A7" s="1"/>
      <c r="B7" s="1"/>
    </row>
    <row r="8" spans="1:11" ht="15" thickBot="1" x14ac:dyDescent="0.35">
      <c r="A8" s="84" t="s">
        <v>47</v>
      </c>
      <c r="B8" s="85">
        <f>'PLATEAUX REPAS'!L13</f>
        <v>0</v>
      </c>
      <c r="D8" s="84" t="s">
        <v>151</v>
      </c>
      <c r="E8" s="85">
        <f>'MENU SANDWICH SALADE'!K12</f>
        <v>0</v>
      </c>
      <c r="G8" s="86" t="s">
        <v>152</v>
      </c>
      <c r="H8" s="87">
        <f>'PLATEAUX GOURMAND'!G12</f>
        <v>0</v>
      </c>
      <c r="J8" s="109" t="s">
        <v>153</v>
      </c>
      <c r="K8" s="110" t="s">
        <v>154</v>
      </c>
    </row>
    <row r="9" spans="1:11" ht="15" thickBot="1" x14ac:dyDescent="0.35">
      <c r="A9" s="88" t="s">
        <v>89</v>
      </c>
      <c r="B9" s="89" t="s">
        <v>90</v>
      </c>
      <c r="D9" s="90" t="s">
        <v>128</v>
      </c>
      <c r="E9" s="89" t="s">
        <v>90</v>
      </c>
      <c r="G9" s="91" t="s">
        <v>128</v>
      </c>
      <c r="H9" s="89" t="s">
        <v>90</v>
      </c>
      <c r="J9" s="92" t="s">
        <v>13</v>
      </c>
      <c r="K9" s="93">
        <f t="shared" ref="K9:K14" si="0">B11</f>
        <v>0</v>
      </c>
    </row>
    <row r="10" spans="1:11" ht="15" thickBot="1" x14ac:dyDescent="0.35">
      <c r="A10" s="94" t="s">
        <v>47</v>
      </c>
      <c r="B10" s="95">
        <f>'PLATEAUX REPAS'!M17</f>
        <v>0</v>
      </c>
      <c r="C10" s="96"/>
      <c r="D10" s="92" t="s">
        <v>49</v>
      </c>
      <c r="E10" s="93">
        <f>'MENU SANDWICH SALADE'!L17</f>
        <v>0</v>
      </c>
      <c r="G10" s="92" t="s">
        <v>79</v>
      </c>
      <c r="H10" s="93">
        <f>'PLATEAUX GOURMAND'!H16</f>
        <v>0</v>
      </c>
      <c r="J10" s="97" t="s">
        <v>54</v>
      </c>
      <c r="K10" s="98">
        <f t="shared" si="0"/>
        <v>0</v>
      </c>
    </row>
    <row r="11" spans="1:11" ht="15" thickBot="1" x14ac:dyDescent="0.35">
      <c r="A11" s="92" t="s">
        <v>13</v>
      </c>
      <c r="B11" s="93">
        <f>'PLATEAUX REPAS'!M18</f>
        <v>0</v>
      </c>
      <c r="C11" s="96"/>
      <c r="D11" s="99" t="s">
        <v>48</v>
      </c>
      <c r="E11" s="100">
        <f>'MENU SANDWICH SALADE'!L18</f>
        <v>0</v>
      </c>
      <c r="G11" s="97" t="s">
        <v>80</v>
      </c>
      <c r="H11" s="98">
        <f>'PLATEAUX GOURMAND'!H17</f>
        <v>0</v>
      </c>
      <c r="J11" s="97" t="s">
        <v>55</v>
      </c>
      <c r="K11" s="98">
        <f t="shared" si="0"/>
        <v>0</v>
      </c>
    </row>
    <row r="12" spans="1:11" x14ac:dyDescent="0.3">
      <c r="A12" s="97" t="s">
        <v>54</v>
      </c>
      <c r="B12" s="98">
        <f>'PLATEAUX REPAS'!M19</f>
        <v>0</v>
      </c>
      <c r="C12" s="96"/>
      <c r="D12" s="92" t="s">
        <v>67</v>
      </c>
      <c r="E12" s="93">
        <f>'MENU SANDWICH SALADE'!L19</f>
        <v>0</v>
      </c>
      <c r="G12" s="97" t="s">
        <v>81</v>
      </c>
      <c r="H12" s="98">
        <f>'PLATEAUX GOURMAND'!H18</f>
        <v>0</v>
      </c>
      <c r="J12" s="97" t="s">
        <v>14</v>
      </c>
      <c r="K12" s="98">
        <f t="shared" si="0"/>
        <v>0</v>
      </c>
    </row>
    <row r="13" spans="1:11" x14ac:dyDescent="0.3">
      <c r="A13" s="97" t="s">
        <v>55</v>
      </c>
      <c r="B13" s="98">
        <f>'PLATEAUX REPAS'!M20</f>
        <v>0</v>
      </c>
      <c r="D13" s="97" t="s">
        <v>68</v>
      </c>
      <c r="E13" s="98">
        <f>'MENU SANDWICH SALADE'!L20</f>
        <v>0</v>
      </c>
      <c r="G13" s="97" t="s">
        <v>82</v>
      </c>
      <c r="H13" s="98">
        <f>'PLATEAUX GOURMAND'!H19</f>
        <v>0</v>
      </c>
      <c r="J13" s="97" t="s">
        <v>15</v>
      </c>
      <c r="K13" s="98">
        <f t="shared" si="0"/>
        <v>0</v>
      </c>
    </row>
    <row r="14" spans="1:11" ht="15" thickBot="1" x14ac:dyDescent="0.35">
      <c r="A14" s="97" t="s">
        <v>14</v>
      </c>
      <c r="B14" s="98">
        <f>'PLATEAUX REPAS'!M21</f>
        <v>0</v>
      </c>
      <c r="D14" s="97" t="s">
        <v>57</v>
      </c>
      <c r="E14" s="98">
        <f>'MENU SANDWICH SALADE'!L21</f>
        <v>0</v>
      </c>
      <c r="G14" s="97" t="s">
        <v>83</v>
      </c>
      <c r="H14" s="98">
        <f>'PLATEAUX GOURMAND'!H20</f>
        <v>0</v>
      </c>
      <c r="J14" s="99" t="s">
        <v>56</v>
      </c>
      <c r="K14" s="100">
        <f t="shared" si="0"/>
        <v>0</v>
      </c>
    </row>
    <row r="15" spans="1:11" x14ac:dyDescent="0.3">
      <c r="A15" s="97" t="s">
        <v>15</v>
      </c>
      <c r="B15" s="98">
        <f>'PLATEAUX REPAS'!M22</f>
        <v>0</v>
      </c>
      <c r="D15" s="97" t="s">
        <v>69</v>
      </c>
      <c r="E15" s="98">
        <f>'MENU SANDWICH SALADE'!L22</f>
        <v>0</v>
      </c>
      <c r="G15" s="97" t="s">
        <v>84</v>
      </c>
      <c r="H15" s="98">
        <f>'PLATEAUX GOURMAND'!H21</f>
        <v>0</v>
      </c>
      <c r="J15" s="92" t="s">
        <v>68</v>
      </c>
      <c r="K15" s="93">
        <f>E13</f>
        <v>0</v>
      </c>
    </row>
    <row r="16" spans="1:11" ht="15" thickBot="1" x14ac:dyDescent="0.35">
      <c r="A16" s="99" t="s">
        <v>56</v>
      </c>
      <c r="B16" s="100">
        <f>'PLATEAUX REPAS'!M23</f>
        <v>0</v>
      </c>
      <c r="D16" s="99" t="s">
        <v>70</v>
      </c>
      <c r="E16" s="100">
        <f>'MENU SANDWICH SALADE'!L23</f>
        <v>0</v>
      </c>
      <c r="G16" s="97" t="s">
        <v>143</v>
      </c>
      <c r="H16" s="98">
        <f>'PLATEAUX GOURMAND'!H22</f>
        <v>0</v>
      </c>
      <c r="J16" s="97" t="s">
        <v>57</v>
      </c>
      <c r="K16" s="98">
        <f>SUM(B17,E14)</f>
        <v>0</v>
      </c>
    </row>
    <row r="17" spans="1:11" ht="15" thickBot="1" x14ac:dyDescent="0.35">
      <c r="A17" s="92" t="s">
        <v>57</v>
      </c>
      <c r="B17" s="93">
        <f>'PLATEAUX REPAS'!M24</f>
        <v>0</v>
      </c>
      <c r="D17" s="92" t="s">
        <v>61</v>
      </c>
      <c r="E17" s="93">
        <f>'MENU SANDWICH SALADE'!L24</f>
        <v>0</v>
      </c>
      <c r="G17" s="99" t="s">
        <v>144</v>
      </c>
      <c r="H17" s="100">
        <f>'PLATEAUX GOURMAND'!H23</f>
        <v>0</v>
      </c>
      <c r="J17" s="97" t="s">
        <v>69</v>
      </c>
      <c r="K17" s="98">
        <f>E15</f>
        <v>0</v>
      </c>
    </row>
    <row r="18" spans="1:11" x14ac:dyDescent="0.3">
      <c r="A18" s="97" t="s">
        <v>58</v>
      </c>
      <c r="B18" s="98">
        <f>'PLATEAUX REPAS'!M25</f>
        <v>0</v>
      </c>
      <c r="D18" s="97" t="s">
        <v>62</v>
      </c>
      <c r="E18" s="98">
        <f>'MENU SANDWICH SALADE'!L25</f>
        <v>0</v>
      </c>
      <c r="G18" s="92" t="s">
        <v>92</v>
      </c>
      <c r="H18" s="93">
        <f>'PLATEAUX GOURMAND'!H24</f>
        <v>0</v>
      </c>
      <c r="J18" s="97" t="s">
        <v>70</v>
      </c>
      <c r="K18" s="98">
        <f>SUM(B20,E16)</f>
        <v>0</v>
      </c>
    </row>
    <row r="19" spans="1:11" ht="15" thickBot="1" x14ac:dyDescent="0.35">
      <c r="A19" s="97" t="s">
        <v>59</v>
      </c>
      <c r="B19" s="98">
        <f>'PLATEAUX REPAS'!M26</f>
        <v>0</v>
      </c>
      <c r="D19" s="97" t="s">
        <v>63</v>
      </c>
      <c r="E19" s="98">
        <f>'MENU SANDWICH SALADE'!L26</f>
        <v>0</v>
      </c>
      <c r="G19" s="99" t="s">
        <v>91</v>
      </c>
      <c r="H19" s="100">
        <f>'PLATEAUX GOURMAND'!H25</f>
        <v>0</v>
      </c>
      <c r="J19" s="97" t="s">
        <v>67</v>
      </c>
      <c r="K19" s="98">
        <f>E12</f>
        <v>0</v>
      </c>
    </row>
    <row r="20" spans="1:11" ht="15" thickBot="1" x14ac:dyDescent="0.35">
      <c r="A20" s="99" t="s">
        <v>60</v>
      </c>
      <c r="B20" s="100">
        <f>'PLATEAUX REPAS'!M27</f>
        <v>0</v>
      </c>
      <c r="D20" s="97" t="s">
        <v>64</v>
      </c>
      <c r="E20" s="98">
        <f>'MENU SANDWICH SALADE'!L27</f>
        <v>0</v>
      </c>
      <c r="G20" s="94" t="s">
        <v>76</v>
      </c>
      <c r="H20" s="95">
        <f>'PLATEAUX GOURMAND'!H26</f>
        <v>0</v>
      </c>
      <c r="J20" s="97" t="s">
        <v>58</v>
      </c>
      <c r="K20" s="98">
        <f>B18</f>
        <v>0</v>
      </c>
    </row>
    <row r="21" spans="1:11" ht="15" thickBot="1" x14ac:dyDescent="0.35">
      <c r="A21" s="92" t="s">
        <v>21</v>
      </c>
      <c r="B21" s="93">
        <f>'PLATEAUX REPAS'!M28</f>
        <v>0</v>
      </c>
      <c r="D21" s="97" t="s">
        <v>65</v>
      </c>
      <c r="E21" s="98">
        <f>'MENU SANDWICH SALADE'!L28</f>
        <v>0</v>
      </c>
      <c r="J21" s="99" t="s">
        <v>59</v>
      </c>
      <c r="K21" s="100">
        <f>B19</f>
        <v>0</v>
      </c>
    </row>
    <row r="22" spans="1:11" ht="15" thickBot="1" x14ac:dyDescent="0.35">
      <c r="A22" s="97" t="s">
        <v>22</v>
      </c>
      <c r="B22" s="98">
        <f>'PLATEAUX REPAS'!M29</f>
        <v>0</v>
      </c>
      <c r="D22" s="99" t="s">
        <v>66</v>
      </c>
      <c r="E22" s="100">
        <f>'MENU SANDWICH SALADE'!L29</f>
        <v>0</v>
      </c>
      <c r="G22" s="111" t="s">
        <v>96</v>
      </c>
      <c r="H22" s="111"/>
      <c r="J22" s="92" t="s">
        <v>61</v>
      </c>
      <c r="K22" s="93">
        <f>E17</f>
        <v>0</v>
      </c>
    </row>
    <row r="23" spans="1:11" x14ac:dyDescent="0.3">
      <c r="A23" s="97" t="s">
        <v>23</v>
      </c>
      <c r="B23" s="98">
        <f>'PLATEAUX REPAS'!M30</f>
        <v>0</v>
      </c>
      <c r="D23" s="92" t="s">
        <v>22</v>
      </c>
      <c r="E23" s="93">
        <f>'MENU SANDWICH SALADE'!L30</f>
        <v>0</v>
      </c>
      <c r="G23" s="2" t="s">
        <v>95</v>
      </c>
      <c r="H23" s="101">
        <f>'PLATEAUX GOURMAND'!H44</f>
        <v>0</v>
      </c>
      <c r="J23" s="97" t="s">
        <v>62</v>
      </c>
      <c r="K23" s="98">
        <f t="shared" ref="K23:K27" si="1">E18</f>
        <v>0</v>
      </c>
    </row>
    <row r="24" spans="1:11" x14ac:dyDescent="0.3">
      <c r="A24" s="97" t="s">
        <v>24</v>
      </c>
      <c r="B24" s="98">
        <f>'PLATEAUX REPAS'!M31</f>
        <v>0</v>
      </c>
      <c r="D24" s="97" t="s">
        <v>23</v>
      </c>
      <c r="E24" s="98">
        <f>'MENU SANDWICH SALADE'!L31</f>
        <v>0</v>
      </c>
      <c r="J24" s="97" t="s">
        <v>63</v>
      </c>
      <c r="K24" s="98">
        <f t="shared" si="1"/>
        <v>0</v>
      </c>
    </row>
    <row r="25" spans="1:11" x14ac:dyDescent="0.3">
      <c r="A25" s="97" t="s">
        <v>25</v>
      </c>
      <c r="B25" s="98">
        <f>'PLATEAUX REPAS'!M32</f>
        <v>0</v>
      </c>
      <c r="D25" s="97" t="s">
        <v>28</v>
      </c>
      <c r="E25" s="98">
        <f>'MENU SANDWICH SALADE'!L32</f>
        <v>0</v>
      </c>
      <c r="J25" s="97" t="s">
        <v>64</v>
      </c>
      <c r="K25" s="98">
        <f t="shared" si="1"/>
        <v>0</v>
      </c>
    </row>
    <row r="26" spans="1:11" ht="15" thickBot="1" x14ac:dyDescent="0.35">
      <c r="A26" s="99" t="s">
        <v>26</v>
      </c>
      <c r="B26" s="100">
        <f>'PLATEAUX REPAS'!M33</f>
        <v>0</v>
      </c>
      <c r="D26" s="99" t="s">
        <v>29</v>
      </c>
      <c r="E26" s="100">
        <f>'MENU SANDWICH SALADE'!L33</f>
        <v>0</v>
      </c>
      <c r="J26" s="97" t="s">
        <v>65</v>
      </c>
      <c r="K26" s="98">
        <f t="shared" si="1"/>
        <v>0</v>
      </c>
    </row>
    <row r="27" spans="1:11" ht="15" thickBot="1" x14ac:dyDescent="0.35">
      <c r="A27" s="172" t="s">
        <v>96</v>
      </c>
      <c r="B27" s="173"/>
      <c r="D27" s="102" t="s">
        <v>76</v>
      </c>
      <c r="E27" s="103">
        <f>'MENU SANDWICH SALADE'!L34</f>
        <v>0</v>
      </c>
      <c r="J27" s="99" t="s">
        <v>66</v>
      </c>
      <c r="K27" s="100">
        <f t="shared" si="1"/>
        <v>0</v>
      </c>
    </row>
    <row r="28" spans="1:11" ht="15" thickBot="1" x14ac:dyDescent="0.35">
      <c r="A28" s="37" t="s">
        <v>95</v>
      </c>
      <c r="B28" s="104">
        <f>'PLATEAUX REPAS'!M37</f>
        <v>0</v>
      </c>
      <c r="D28" s="99" t="s">
        <v>77</v>
      </c>
      <c r="E28" s="100">
        <f>'MENU SANDWICH SALADE'!L35</f>
        <v>0</v>
      </c>
      <c r="J28" s="92" t="s">
        <v>21</v>
      </c>
      <c r="K28" s="93">
        <f>SUM(B21,E26)</f>
        <v>0</v>
      </c>
    </row>
    <row r="29" spans="1:11" ht="15" thickBot="1" x14ac:dyDescent="0.35">
      <c r="A29" s="38" t="s">
        <v>9</v>
      </c>
      <c r="B29" s="105">
        <f>'PLATEAUX REPAS'!M38</f>
        <v>0</v>
      </c>
      <c r="D29" s="166" t="s">
        <v>96</v>
      </c>
      <c r="E29" s="166"/>
      <c r="J29" s="97" t="s">
        <v>22</v>
      </c>
      <c r="K29" s="98">
        <f>SUM(B22,E23)</f>
        <v>0</v>
      </c>
    </row>
    <row r="30" spans="1:11" x14ac:dyDescent="0.3">
      <c r="D30" s="2" t="s">
        <v>95</v>
      </c>
      <c r="E30" s="106">
        <f>'MENU SANDWICH SALADE'!L38</f>
        <v>0</v>
      </c>
      <c r="J30" s="97" t="s">
        <v>23</v>
      </c>
      <c r="K30" s="98">
        <f>SUM(B23,E24)</f>
        <v>0</v>
      </c>
    </row>
    <row r="31" spans="1:11" x14ac:dyDescent="0.3">
      <c r="D31" s="2" t="s">
        <v>9</v>
      </c>
      <c r="E31" s="106">
        <f>'MENU SANDWICH SALADE'!L39</f>
        <v>0</v>
      </c>
      <c r="J31" s="97" t="s">
        <v>24</v>
      </c>
      <c r="K31" s="98">
        <f>SUM(B24,E25)</f>
        <v>0</v>
      </c>
    </row>
    <row r="32" spans="1:11" x14ac:dyDescent="0.3">
      <c r="J32" s="97" t="s">
        <v>25</v>
      </c>
      <c r="K32" s="98">
        <f>B25</f>
        <v>0</v>
      </c>
    </row>
    <row r="33" spans="10:11" ht="15" thickBot="1" x14ac:dyDescent="0.35">
      <c r="J33" s="99" t="s">
        <v>26</v>
      </c>
      <c r="K33" s="100">
        <f>B26</f>
        <v>0</v>
      </c>
    </row>
    <row r="34" spans="10:11" x14ac:dyDescent="0.3">
      <c r="J34" s="92" t="s">
        <v>79</v>
      </c>
      <c r="K34" s="93">
        <f>H10</f>
        <v>0</v>
      </c>
    </row>
    <row r="35" spans="10:11" x14ac:dyDescent="0.3">
      <c r="J35" s="97" t="s">
        <v>80</v>
      </c>
      <c r="K35" s="98">
        <f t="shared" ref="K35:K43" si="2">H11</f>
        <v>0</v>
      </c>
    </row>
    <row r="36" spans="10:11" x14ac:dyDescent="0.3">
      <c r="J36" s="97" t="s">
        <v>81</v>
      </c>
      <c r="K36" s="98">
        <f t="shared" si="2"/>
        <v>0</v>
      </c>
    </row>
    <row r="37" spans="10:11" x14ac:dyDescent="0.3">
      <c r="J37" s="97" t="s">
        <v>82</v>
      </c>
      <c r="K37" s="98">
        <f t="shared" si="2"/>
        <v>0</v>
      </c>
    </row>
    <row r="38" spans="10:11" x14ac:dyDescent="0.3">
      <c r="J38" s="97" t="s">
        <v>83</v>
      </c>
      <c r="K38" s="98">
        <f t="shared" si="2"/>
        <v>0</v>
      </c>
    </row>
    <row r="39" spans="10:11" x14ac:dyDescent="0.3">
      <c r="J39" s="97" t="s">
        <v>84</v>
      </c>
      <c r="K39" s="98">
        <f t="shared" si="2"/>
        <v>0</v>
      </c>
    </row>
    <row r="40" spans="10:11" x14ac:dyDescent="0.3">
      <c r="J40" s="97" t="s">
        <v>143</v>
      </c>
      <c r="K40" s="98">
        <f t="shared" si="2"/>
        <v>0</v>
      </c>
    </row>
    <row r="41" spans="10:11" ht="15" thickBot="1" x14ac:dyDescent="0.35">
      <c r="J41" s="99" t="s">
        <v>144</v>
      </c>
      <c r="K41" s="100">
        <f t="shared" si="2"/>
        <v>0</v>
      </c>
    </row>
    <row r="42" spans="10:11" x14ac:dyDescent="0.3">
      <c r="J42" s="92" t="s">
        <v>92</v>
      </c>
      <c r="K42" s="93">
        <f t="shared" si="2"/>
        <v>0</v>
      </c>
    </row>
    <row r="43" spans="10:11" ht="15" thickBot="1" x14ac:dyDescent="0.35">
      <c r="J43" s="107" t="s">
        <v>91</v>
      </c>
      <c r="K43" s="108">
        <f t="shared" si="2"/>
        <v>0</v>
      </c>
    </row>
    <row r="44" spans="10:11" x14ac:dyDescent="0.3">
      <c r="J44" s="92" t="s">
        <v>41</v>
      </c>
      <c r="K44" s="93">
        <f>SUM('PLATEAUX GOURMAND'!H29,'MENU SANDWICH SALADE'!L43,'PLATEAUX REPAS'!M41)</f>
        <v>0</v>
      </c>
    </row>
    <row r="45" spans="10:11" x14ac:dyDescent="0.3">
      <c r="J45" s="97" t="s">
        <v>42</v>
      </c>
      <c r="K45" s="98">
        <f>SUM('PLATEAUX GOURMAND'!H30,'MENU SANDWICH SALADE'!L44,'PLATEAUX REPAS'!M42)</f>
        <v>0</v>
      </c>
    </row>
    <row r="46" spans="10:11" x14ac:dyDescent="0.3">
      <c r="J46" s="97" t="s">
        <v>43</v>
      </c>
      <c r="K46" s="98">
        <f>SUM('PLATEAUX GOURMAND'!H31,'MENU SANDWICH SALADE'!L45,'PLATEAUX REPAS'!M43)</f>
        <v>0</v>
      </c>
    </row>
    <row r="47" spans="10:11" x14ac:dyDescent="0.3">
      <c r="J47" s="97" t="s">
        <v>44</v>
      </c>
      <c r="K47" s="98">
        <f>SUM('PLATEAUX GOURMAND'!H32,'MENU SANDWICH SALADE'!L46,'PLATEAUX REPAS'!M44)</f>
        <v>0</v>
      </c>
    </row>
    <row r="48" spans="10:11" ht="15" thickBot="1" x14ac:dyDescent="0.35">
      <c r="J48" s="99" t="s">
        <v>45</v>
      </c>
      <c r="K48" s="100">
        <f>SUM('PLATEAUX GOURMAND'!H33,'MENU SANDWICH SALADE'!L47,'PLATEAUX REPAS'!M45)</f>
        <v>0</v>
      </c>
    </row>
    <row r="49" spans="10:11" x14ac:dyDescent="0.3">
      <c r="J49" s="92" t="s">
        <v>34</v>
      </c>
      <c r="K49" s="93">
        <f>SUM('PLATEAUX GOURMAND'!H34,'MENU SANDWICH SALADE'!L48,'PLATEAUX REPAS'!M46)</f>
        <v>0</v>
      </c>
    </row>
    <row r="50" spans="10:11" x14ac:dyDescent="0.3">
      <c r="J50" s="97" t="s">
        <v>35</v>
      </c>
      <c r="K50" s="98">
        <f>SUM('PLATEAUX GOURMAND'!H35,'MENU SANDWICH SALADE'!L49,'PLATEAUX REPAS'!M47)</f>
        <v>0</v>
      </c>
    </row>
    <row r="51" spans="10:11" x14ac:dyDescent="0.3">
      <c r="J51" s="97" t="s">
        <v>31</v>
      </c>
      <c r="K51" s="98">
        <f>SUM('PLATEAUX GOURMAND'!H36,'MENU SANDWICH SALADE'!L50,'PLATEAUX REPAS'!M48)</f>
        <v>0</v>
      </c>
    </row>
    <row r="52" spans="10:11" x14ac:dyDescent="0.3">
      <c r="J52" s="97" t="s">
        <v>32</v>
      </c>
      <c r="K52" s="98">
        <f>SUM('PLATEAUX GOURMAND'!H37,'MENU SANDWICH SALADE'!L51,'PLATEAUX REPAS'!M49)</f>
        <v>0</v>
      </c>
    </row>
    <row r="53" spans="10:11" x14ac:dyDescent="0.3">
      <c r="J53" s="97" t="s">
        <v>33</v>
      </c>
      <c r="K53" s="98">
        <f>SUM('PLATEAUX GOURMAND'!H38,'MENU SANDWICH SALADE'!L52,'PLATEAUX REPAS'!M50)</f>
        <v>0</v>
      </c>
    </row>
    <row r="54" spans="10:11" x14ac:dyDescent="0.3">
      <c r="J54" s="97" t="s">
        <v>36</v>
      </c>
      <c r="K54" s="98">
        <f>SUM('PLATEAUX GOURMAND'!H39,'MENU SANDWICH SALADE'!L53,'PLATEAUX REPAS'!M51)</f>
        <v>0</v>
      </c>
    </row>
    <row r="55" spans="10:11" x14ac:dyDescent="0.3">
      <c r="J55" s="97" t="s">
        <v>37</v>
      </c>
      <c r="K55" s="98">
        <f>SUM('PLATEAUX GOURMAND'!H40,'MENU SANDWICH SALADE'!L54,'PLATEAUX REPAS'!M52)</f>
        <v>0</v>
      </c>
    </row>
    <row r="56" spans="10:11" x14ac:dyDescent="0.3">
      <c r="J56" s="97" t="s">
        <v>38</v>
      </c>
      <c r="K56" s="98">
        <f>SUM('PLATEAUX GOURMAND'!H41,'MENU SANDWICH SALADE'!L55,'PLATEAUX REPAS'!M53)</f>
        <v>0</v>
      </c>
    </row>
    <row r="57" spans="10:11" x14ac:dyDescent="0.3">
      <c r="J57" s="97" t="s">
        <v>39</v>
      </c>
      <c r="K57" s="98">
        <f>SUM('PLATEAUX GOURMAND'!H42,'MENU SANDWICH SALADE'!L56,'PLATEAUX REPAS'!M54)</f>
        <v>0</v>
      </c>
    </row>
    <row r="58" spans="10:11" ht="15" thickBot="1" x14ac:dyDescent="0.35">
      <c r="J58" s="99" t="s">
        <v>40</v>
      </c>
      <c r="K58" s="100">
        <f>SUM('PLATEAUX GOURMAND'!H43,'MENU SANDWICH SALADE'!L57,'PLATEAUX REPAS'!M55)</f>
        <v>0</v>
      </c>
    </row>
  </sheetData>
  <sheetProtection algorithmName="SHA-512" hashValue="FsFLx9Ky+H1eEOH/YBYjGbRQ/H6jcISlSo8Je0pRHHTkALtuKF0kwMyyM40HTEbm2mREkjNj4ajPgN+RuJF29A==" saltValue="orJouZf0iqnzqxo9PCAO+w==" spinCount="100000" sheet="1" objects="1" scenarios="1"/>
  <autoFilter ref="J8:K58" xr:uid="{69E658C6-12FC-4E6B-9FC9-F72ECAF4946A}"/>
  <mergeCells count="7">
    <mergeCell ref="A1:K1"/>
    <mergeCell ref="A27:B27"/>
    <mergeCell ref="D29:E29"/>
    <mergeCell ref="G22:H22"/>
    <mergeCell ref="A4:H4"/>
    <mergeCell ref="A5:H6"/>
    <mergeCell ref="J4:K6"/>
  </mergeCells>
  <conditionalFormatting sqref="A10:A26">
    <cfRule type="expression" dxfId="7" priority="16">
      <formula>B10&gt;0</formula>
    </cfRule>
  </conditionalFormatting>
  <conditionalFormatting sqref="D10:D28">
    <cfRule type="expression" dxfId="6" priority="14">
      <formula>E10&gt;0</formula>
    </cfRule>
  </conditionalFormatting>
  <conditionalFormatting sqref="G10:G20">
    <cfRule type="expression" dxfId="5" priority="17">
      <formula>H10&gt;0</formula>
    </cfRule>
  </conditionalFormatting>
  <conditionalFormatting sqref="H10:H20 B10:B26 E10:E28">
    <cfRule type="cellIs" dxfId="4" priority="21" operator="greaterThan">
      <formula>0</formula>
    </cfRule>
  </conditionalFormatting>
  <conditionalFormatting sqref="J9:J58">
    <cfRule type="expression" dxfId="3" priority="9">
      <formula>K9&gt;0</formula>
    </cfRule>
  </conditionalFormatting>
  <conditionalFormatting sqref="J20:J21">
    <cfRule type="expression" dxfId="2" priority="23">
      <formula>K16&gt;0</formula>
    </cfRule>
  </conditionalFormatting>
  <conditionalFormatting sqref="J28:J33">
    <cfRule type="expression" dxfId="1" priority="26">
      <formula>K19&gt;0</formula>
    </cfRule>
  </conditionalFormatting>
  <conditionalFormatting sqref="K9:K58">
    <cfRule type="cellIs" dxfId="0" priority="8" operator="greaterThan">
      <formula>0</formula>
    </cfRule>
  </conditionalFormatting>
  <hyperlinks>
    <hyperlink ref="D8" location="'MENU SANDWICH SALADE'!A1" display="MENU SANDWICH SALADE" xr:uid="{E7060E22-7063-4626-AEBD-9BFC2D925D5C}"/>
    <hyperlink ref="A8" location="'PLATEAUX REPAS'!A1" display="PLATEAUX_REPAS " xr:uid="{E0EC2AF5-CB82-4E5B-841D-791294E5DF3F}"/>
    <hyperlink ref="G8" location="'PLATEAUX GOURMAND'!A1" display="PLATEAUX GOURMAND" xr:uid="{BA55CD69-EBB2-4536-898A-F992A721F1DC}"/>
  </hyperlinks>
  <pageMargins left="0.7" right="0.7" top="0.75" bottom="0.75" header="0.3" footer="0.3"/>
  <ignoredErrors>
    <ignoredError sqref="K16" 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A5853-1104-4C36-B7C9-D0B02F0E6BD4}">
  <dimension ref="A1:M16"/>
  <sheetViews>
    <sheetView topLeftCell="C1" workbookViewId="0">
      <selection activeCell="G37" sqref="G37"/>
    </sheetView>
  </sheetViews>
  <sheetFormatPr baseColWidth="10" defaultRowHeight="14.4" x14ac:dyDescent="0.3"/>
  <cols>
    <col min="1" max="2" width="23.109375" customWidth="1"/>
    <col min="3" max="3" width="22.6640625" customWidth="1"/>
    <col min="4" max="4" width="26.5546875" customWidth="1"/>
    <col min="5" max="5" width="22.88671875" customWidth="1"/>
    <col min="6" max="6" width="35.5546875" bestFit="1" customWidth="1"/>
    <col min="7" max="7" width="24.44140625" customWidth="1"/>
    <col min="8" max="8" width="24.5546875" customWidth="1"/>
    <col min="9" max="9" width="21.88671875" customWidth="1"/>
    <col min="10" max="10" width="26.109375" customWidth="1"/>
    <col min="11" max="11" width="14.5546875" customWidth="1"/>
    <col min="12" max="12" width="40" customWidth="1"/>
  </cols>
  <sheetData>
    <row r="1" spans="1:13" x14ac:dyDescent="0.3">
      <c r="A1" s="5" t="s">
        <v>12</v>
      </c>
      <c r="B1" s="5" t="s">
        <v>7</v>
      </c>
      <c r="C1" s="7" t="s">
        <v>50</v>
      </c>
      <c r="D1" s="7" t="s">
        <v>51</v>
      </c>
      <c r="E1" s="7" t="s">
        <v>52</v>
      </c>
      <c r="F1" s="7" t="s">
        <v>53</v>
      </c>
      <c r="G1" s="7" t="s">
        <v>20</v>
      </c>
      <c r="H1" s="7" t="s">
        <v>27</v>
      </c>
      <c r="I1" s="7" t="s">
        <v>30</v>
      </c>
      <c r="J1" s="7" t="s">
        <v>10</v>
      </c>
      <c r="K1" s="7" t="s">
        <v>7</v>
      </c>
      <c r="L1" s="7" t="s">
        <v>46</v>
      </c>
      <c r="M1" s="7" t="s">
        <v>7</v>
      </c>
    </row>
    <row r="2" spans="1:13" x14ac:dyDescent="0.3">
      <c r="A2" s="6" t="s">
        <v>47</v>
      </c>
      <c r="B2" s="11">
        <v>18.7</v>
      </c>
      <c r="C2" s="4" t="s">
        <v>13</v>
      </c>
      <c r="D2" s="4" t="s">
        <v>61</v>
      </c>
      <c r="E2" s="4" t="s">
        <v>67</v>
      </c>
      <c r="F2" s="4" t="s">
        <v>16</v>
      </c>
      <c r="G2" s="4" t="s">
        <v>21</v>
      </c>
      <c r="H2" s="4" t="s">
        <v>28</v>
      </c>
      <c r="I2" s="4" t="s">
        <v>28</v>
      </c>
      <c r="J2" s="4" t="s">
        <v>41</v>
      </c>
      <c r="K2" s="12">
        <v>19</v>
      </c>
      <c r="L2" s="4" t="s">
        <v>28</v>
      </c>
      <c r="M2" s="12">
        <v>2.8</v>
      </c>
    </row>
    <row r="3" spans="1:13" x14ac:dyDescent="0.3">
      <c r="A3" s="6" t="s">
        <v>48</v>
      </c>
      <c r="B3" s="11">
        <v>9.9499999999999993</v>
      </c>
      <c r="C3" s="4" t="s">
        <v>54</v>
      </c>
      <c r="D3" s="4" t="s">
        <v>62</v>
      </c>
      <c r="E3" s="4" t="s">
        <v>68</v>
      </c>
      <c r="F3" s="4" t="s">
        <v>17</v>
      </c>
      <c r="G3" s="4" t="s">
        <v>22</v>
      </c>
      <c r="H3" s="4" t="s">
        <v>22</v>
      </c>
      <c r="I3" s="4" t="s">
        <v>22</v>
      </c>
      <c r="J3" s="4" t="s">
        <v>42</v>
      </c>
      <c r="K3" s="12">
        <v>28</v>
      </c>
      <c r="L3" s="4" t="s">
        <v>22</v>
      </c>
      <c r="M3" s="12">
        <v>2.8</v>
      </c>
    </row>
    <row r="4" spans="1:13" x14ac:dyDescent="0.3">
      <c r="A4" s="6" t="s">
        <v>49</v>
      </c>
      <c r="B4" s="11">
        <v>9.9499999999999993</v>
      </c>
      <c r="C4" s="4" t="s">
        <v>55</v>
      </c>
      <c r="D4" s="4" t="s">
        <v>63</v>
      </c>
      <c r="E4" s="4" t="s">
        <v>57</v>
      </c>
      <c r="F4" s="4" t="s">
        <v>18</v>
      </c>
      <c r="G4" s="4" t="s">
        <v>23</v>
      </c>
      <c r="H4" s="4" t="s">
        <v>23</v>
      </c>
      <c r="I4" s="4" t="s">
        <v>23</v>
      </c>
      <c r="J4" s="4" t="s">
        <v>43</v>
      </c>
      <c r="K4" s="12">
        <v>25</v>
      </c>
      <c r="L4" s="4" t="s">
        <v>23</v>
      </c>
      <c r="M4" s="12">
        <v>2.8</v>
      </c>
    </row>
    <row r="5" spans="1:13" x14ac:dyDescent="0.3">
      <c r="A5" s="4" t="s">
        <v>79</v>
      </c>
      <c r="B5" s="12">
        <v>9.9499999999999993</v>
      </c>
      <c r="C5" s="4" t="s">
        <v>14</v>
      </c>
      <c r="D5" s="4" t="s">
        <v>64</v>
      </c>
      <c r="E5" s="4" t="s">
        <v>69</v>
      </c>
      <c r="F5" s="4" t="s">
        <v>19</v>
      </c>
      <c r="G5" s="4" t="s">
        <v>24</v>
      </c>
      <c r="H5" s="4" t="s">
        <v>29</v>
      </c>
      <c r="I5" s="4" t="s">
        <v>29</v>
      </c>
      <c r="J5" s="4" t="s">
        <v>44</v>
      </c>
      <c r="K5" s="12">
        <v>35</v>
      </c>
      <c r="L5" s="4" t="s">
        <v>29</v>
      </c>
      <c r="M5" s="12">
        <v>2.8</v>
      </c>
    </row>
    <row r="6" spans="1:13" x14ac:dyDescent="0.3">
      <c r="A6" s="4" t="s">
        <v>80</v>
      </c>
      <c r="B6" s="12">
        <v>18.7</v>
      </c>
      <c r="C6" s="4" t="s">
        <v>15</v>
      </c>
      <c r="D6" s="4" t="s">
        <v>65</v>
      </c>
      <c r="E6" s="4" t="s">
        <v>70</v>
      </c>
      <c r="F6" s="4"/>
      <c r="G6" s="4" t="s">
        <v>25</v>
      </c>
      <c r="H6" s="4"/>
      <c r="I6" s="4"/>
      <c r="J6" s="4" t="s">
        <v>45</v>
      </c>
      <c r="K6" s="12">
        <v>5.3</v>
      </c>
      <c r="L6" s="4" t="s">
        <v>25</v>
      </c>
      <c r="M6" s="12">
        <v>2.8</v>
      </c>
    </row>
    <row r="7" spans="1:13" x14ac:dyDescent="0.3">
      <c r="A7" s="4" t="s">
        <v>81</v>
      </c>
      <c r="B7" s="12">
        <v>9.9499999999999993</v>
      </c>
      <c r="C7" s="4" t="s">
        <v>56</v>
      </c>
      <c r="D7" s="4" t="s">
        <v>66</v>
      </c>
      <c r="E7" s="4"/>
      <c r="F7" s="4"/>
      <c r="G7" s="4" t="s">
        <v>26</v>
      </c>
      <c r="H7" s="4"/>
      <c r="I7" s="4"/>
      <c r="J7" s="4" t="s">
        <v>34</v>
      </c>
      <c r="K7" s="12">
        <v>5</v>
      </c>
      <c r="L7" s="4" t="s">
        <v>26</v>
      </c>
      <c r="M7" s="12">
        <v>2.8</v>
      </c>
    </row>
    <row r="8" spans="1:13" x14ac:dyDescent="0.3">
      <c r="A8" s="4" t="s">
        <v>82</v>
      </c>
      <c r="B8" s="12">
        <v>18.7</v>
      </c>
      <c r="C8" s="4"/>
      <c r="D8" s="4"/>
      <c r="E8" s="4"/>
      <c r="F8" s="4"/>
      <c r="G8" s="4"/>
      <c r="H8" s="4"/>
      <c r="I8" s="4"/>
      <c r="J8" s="4" t="s">
        <v>35</v>
      </c>
      <c r="K8" s="12">
        <v>5</v>
      </c>
      <c r="L8" s="4"/>
      <c r="M8" s="4"/>
    </row>
    <row r="9" spans="1:13" x14ac:dyDescent="0.3">
      <c r="A9" s="4" t="s">
        <v>83</v>
      </c>
      <c r="B9" s="12">
        <v>9.9499999999999993</v>
      </c>
      <c r="C9" s="4"/>
      <c r="D9" s="4"/>
      <c r="E9" s="4"/>
      <c r="F9" s="4"/>
      <c r="G9" s="4"/>
      <c r="H9" s="4"/>
      <c r="I9" s="4"/>
      <c r="J9" s="4" t="s">
        <v>31</v>
      </c>
      <c r="K9" s="12">
        <v>1</v>
      </c>
      <c r="L9" s="4"/>
      <c r="M9" s="4"/>
    </row>
    <row r="10" spans="1:13" x14ac:dyDescent="0.3">
      <c r="A10" s="4" t="s">
        <v>84</v>
      </c>
      <c r="B10" s="12">
        <v>18.7</v>
      </c>
      <c r="C10" s="4"/>
      <c r="D10" s="4"/>
      <c r="E10" s="4"/>
      <c r="F10" s="4"/>
      <c r="G10" s="4"/>
      <c r="H10" s="4"/>
      <c r="I10" s="4"/>
      <c r="J10" s="4" t="s">
        <v>32</v>
      </c>
      <c r="K10" s="12">
        <v>1.5</v>
      </c>
      <c r="L10" s="4"/>
      <c r="M10" s="4"/>
    </row>
    <row r="11" spans="1:13" x14ac:dyDescent="0.3">
      <c r="A11" s="4" t="s">
        <v>92</v>
      </c>
      <c r="B11" s="12">
        <v>9.9499999999999993</v>
      </c>
      <c r="C11" s="4"/>
      <c r="D11" s="4"/>
      <c r="E11" s="4"/>
      <c r="F11" s="4"/>
      <c r="G11" s="4"/>
      <c r="H11" s="4"/>
      <c r="I11" s="4"/>
      <c r="J11" s="4" t="s">
        <v>33</v>
      </c>
      <c r="K11" s="12">
        <v>1.5</v>
      </c>
      <c r="L11" s="4"/>
      <c r="M11" s="4"/>
    </row>
    <row r="12" spans="1:13" x14ac:dyDescent="0.3">
      <c r="A12" s="4" t="s">
        <v>91</v>
      </c>
      <c r="B12" s="12">
        <v>18.7</v>
      </c>
      <c r="C12" s="4"/>
      <c r="D12" s="4"/>
      <c r="E12" s="4"/>
      <c r="F12" s="4"/>
      <c r="G12" s="4"/>
      <c r="H12" s="4"/>
      <c r="I12" s="4"/>
      <c r="J12" s="4" t="s">
        <v>36</v>
      </c>
      <c r="K12" s="12">
        <v>2</v>
      </c>
      <c r="L12" s="4"/>
      <c r="M12" s="4"/>
    </row>
    <row r="13" spans="1:13" x14ac:dyDescent="0.3">
      <c r="A13" s="4"/>
      <c r="B13" s="4"/>
      <c r="C13" s="4"/>
      <c r="D13" s="4"/>
      <c r="E13" s="4"/>
      <c r="F13" s="4"/>
      <c r="G13" s="4"/>
      <c r="H13" s="4"/>
      <c r="I13" s="4"/>
      <c r="J13" s="4" t="s">
        <v>37</v>
      </c>
      <c r="K13" s="12">
        <v>2</v>
      </c>
      <c r="L13" s="4"/>
      <c r="M13" s="4"/>
    </row>
    <row r="14" spans="1:13" x14ac:dyDescent="0.3">
      <c r="A14" s="4"/>
      <c r="B14" s="4"/>
      <c r="C14" s="4"/>
      <c r="D14" s="4"/>
      <c r="E14" s="4"/>
      <c r="F14" s="4"/>
      <c r="G14" s="4"/>
      <c r="H14" s="4"/>
      <c r="I14" s="4"/>
      <c r="J14" s="4" t="s">
        <v>38</v>
      </c>
      <c r="K14" s="12">
        <v>2</v>
      </c>
      <c r="L14" s="4"/>
      <c r="M14" s="4"/>
    </row>
    <row r="15" spans="1:13" x14ac:dyDescent="0.3">
      <c r="A15" s="4"/>
      <c r="B15" s="4"/>
      <c r="C15" s="4"/>
      <c r="D15" s="4"/>
      <c r="E15" s="4"/>
      <c r="F15" s="4"/>
      <c r="G15" s="4"/>
      <c r="H15" s="4"/>
      <c r="I15" s="4"/>
      <c r="J15" s="4" t="s">
        <v>39</v>
      </c>
      <c r="K15" s="12">
        <v>2</v>
      </c>
      <c r="L15" s="4"/>
      <c r="M15" s="4"/>
    </row>
    <row r="16" spans="1:13" x14ac:dyDescent="0.3">
      <c r="A16" s="4"/>
      <c r="B16" s="4"/>
      <c r="C16" s="4"/>
      <c r="D16" s="4"/>
      <c r="E16" s="4"/>
      <c r="F16" s="4"/>
      <c r="G16" s="4"/>
      <c r="H16" s="4"/>
      <c r="I16" s="4"/>
      <c r="J16" s="4" t="s">
        <v>40</v>
      </c>
      <c r="K16" s="12">
        <v>2</v>
      </c>
      <c r="L16" s="4"/>
      <c r="M16" s="4"/>
    </row>
  </sheetData>
  <sheetProtection algorithmName="SHA-512" hashValue="IKQNlChNXg1qTHNu3ECL0yka8xq5ZMJoqf8LBTKR/CKyT3RnrE1HBk0ZvEEkdmxVT7+QQkh3jvtRztIlWEdkxw==" saltValue="PGQxZpurvVhV1yccUfMt5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83371-4CE7-4C61-8989-B69185EBB6F6}">
  <dimension ref="A1:F5"/>
  <sheetViews>
    <sheetView workbookViewId="0">
      <selection sqref="A1:F5"/>
    </sheetView>
  </sheetViews>
  <sheetFormatPr baseColWidth="10" defaultRowHeight="14.4" x14ac:dyDescent="0.3"/>
  <cols>
    <col min="1" max="7" width="22.5546875" customWidth="1"/>
  </cols>
  <sheetData>
    <row r="1" spans="1:6" x14ac:dyDescent="0.3">
      <c r="B1" s="4"/>
      <c r="C1" s="4"/>
      <c r="D1" s="4"/>
      <c r="E1" s="4"/>
      <c r="F1" s="4"/>
    </row>
    <row r="2" spans="1:6" x14ac:dyDescent="0.3">
      <c r="A2" s="4" t="s">
        <v>57</v>
      </c>
      <c r="B2" s="4" t="s">
        <v>57</v>
      </c>
      <c r="C2" s="4" t="s">
        <v>57</v>
      </c>
      <c r="D2" s="4" t="s">
        <v>57</v>
      </c>
      <c r="E2" s="4" t="s">
        <v>57</v>
      </c>
      <c r="F2" s="4" t="s">
        <v>57</v>
      </c>
    </row>
    <row r="3" spans="1:6" x14ac:dyDescent="0.3">
      <c r="A3" s="4" t="s">
        <v>58</v>
      </c>
      <c r="B3" s="4" t="s">
        <v>58</v>
      </c>
      <c r="C3" s="4" t="s">
        <v>58</v>
      </c>
      <c r="D3" s="4" t="s">
        <v>58</v>
      </c>
      <c r="E3" s="4" t="s">
        <v>58</v>
      </c>
      <c r="F3" s="4" t="s">
        <v>58</v>
      </c>
    </row>
    <row r="4" spans="1:6" x14ac:dyDescent="0.3">
      <c r="A4" s="4" t="s">
        <v>59</v>
      </c>
      <c r="B4" s="4" t="s">
        <v>59</v>
      </c>
      <c r="C4" s="4" t="s">
        <v>59</v>
      </c>
      <c r="D4" s="4" t="s">
        <v>59</v>
      </c>
      <c r="E4" s="4" t="s">
        <v>59</v>
      </c>
      <c r="F4" s="4" t="s">
        <v>59</v>
      </c>
    </row>
    <row r="5" spans="1:6" x14ac:dyDescent="0.3">
      <c r="A5" s="4" t="s">
        <v>60</v>
      </c>
      <c r="B5" s="4" t="s">
        <v>60</v>
      </c>
      <c r="C5" s="4" t="s">
        <v>60</v>
      </c>
      <c r="D5" s="4" t="s">
        <v>60</v>
      </c>
      <c r="E5" s="4" t="s">
        <v>60</v>
      </c>
      <c r="F5" s="4" t="s">
        <v>60</v>
      </c>
    </row>
  </sheetData>
  <sheetProtection algorithmName="SHA-512" hashValue="jxJAEcOVVHTtglcpqqbYcSyfyQDYC9cpwVqKfQnCmYTh8e27vywD3AHRm5JPN646bwgGtLT52SK2mhnaq0HrnA==" saltValue="ldIiquuv4csS+9T7v794W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27</vt:i4>
      </vt:variant>
    </vt:vector>
  </HeadingPairs>
  <TitlesOfParts>
    <vt:vector size="37" baseType="lpstr">
      <vt:lpstr>PLATEAUX REPAS</vt:lpstr>
      <vt:lpstr>MENU SANDWICH SALADE</vt:lpstr>
      <vt:lpstr>PLATEAUX GOURMAND</vt:lpstr>
      <vt:lpstr>PUBLI_PLATEAUX_REPAS</vt:lpstr>
      <vt:lpstr>PUBLI_MENU_SANDWICH_SALADE</vt:lpstr>
      <vt:lpstr>PUBLI_PLATEAUX_GOURMAND</vt:lpstr>
      <vt:lpstr>Synthèse commande</vt:lpstr>
      <vt:lpstr>LISTE</vt:lpstr>
      <vt:lpstr>ENTREE</vt:lpstr>
      <vt:lpstr>DESSERT</vt:lpstr>
      <vt:lpstr>BUSSY_SAINT_GEORGES</vt:lpstr>
      <vt:lpstr>CLERMONT_FERRAND</vt:lpstr>
      <vt:lpstr>COPENHAGUE</vt:lpstr>
      <vt:lpstr>ENTREE_1</vt:lpstr>
      <vt:lpstr>ENTREE_2</vt:lpstr>
      <vt:lpstr>ENTREE_3</vt:lpstr>
      <vt:lpstr>ENTREE_4</vt:lpstr>
      <vt:lpstr>ENTREE_5</vt:lpstr>
      <vt:lpstr>ENTREE_6</vt:lpstr>
      <vt:lpstr>ENTREE_PLATEAUX_REPAS</vt:lpstr>
      <vt:lpstr>MENU_SALADE</vt:lpstr>
      <vt:lpstr>MENU_SANDWICH</vt:lpstr>
      <vt:lpstr>PALERME</vt:lpstr>
      <vt:lpstr>PLATEAUX_REPAS</vt:lpstr>
      <vt:lpstr>RIO_DE_JANEIRO</vt:lpstr>
      <vt:lpstr>SALADE_CORFOU</vt:lpstr>
      <vt:lpstr>SALADE_CORSICA</vt:lpstr>
      <vt:lpstr>SALADE_HONG_KONG</vt:lpstr>
      <vt:lpstr>SALADE_NEW_YORK</vt:lpstr>
      <vt:lpstr>SALADE_TAHITI</vt:lpstr>
      <vt:lpstr>SANDWICH_MEXICO</vt:lpstr>
      <vt:lpstr>SANDWICH_MONTREAL</vt:lpstr>
      <vt:lpstr>SANDWICH_NICOIS</vt:lpstr>
      <vt:lpstr>SANDWICH_PARIS</vt:lpstr>
      <vt:lpstr>SANDWICH_PORTIO_VECCIO</vt:lpstr>
      <vt:lpstr>SANDWICH_SAN_FRANCISCO</vt:lpstr>
      <vt:lpstr>TRIPOLI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 tebar</dc:creator>
  <cp:lastModifiedBy>Agnès DOTTE</cp:lastModifiedBy>
  <dcterms:created xsi:type="dcterms:W3CDTF">2024-08-26T10:19:12Z</dcterms:created>
  <dcterms:modified xsi:type="dcterms:W3CDTF">2024-09-17T13:21:26Z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63cba9-5f6c-478d-9329-7b2295e4e8ed_Enabled">
    <vt:lpwstr>true</vt:lpwstr>
  </property>
  <property fmtid="{D5CDD505-2E9C-101B-9397-08002B2CF9AE}" pid="3" name="MSIP_Label_e463cba9-5f6c-478d-9329-7b2295e4e8ed_SetDate">
    <vt:lpwstr>2024-09-14T08:30:24Z</vt:lpwstr>
  </property>
  <property fmtid="{D5CDD505-2E9C-101B-9397-08002B2CF9AE}" pid="4" name="MSIP_Label_e463cba9-5f6c-478d-9329-7b2295e4e8ed_Method">
    <vt:lpwstr>Standard</vt:lpwstr>
  </property>
  <property fmtid="{D5CDD505-2E9C-101B-9397-08002B2CF9AE}" pid="5" name="MSIP_Label_e463cba9-5f6c-478d-9329-7b2295e4e8ed_Name">
    <vt:lpwstr>All Employees_2</vt:lpwstr>
  </property>
  <property fmtid="{D5CDD505-2E9C-101B-9397-08002B2CF9AE}" pid="6" name="MSIP_Label_e463cba9-5f6c-478d-9329-7b2295e4e8ed_SiteId">
    <vt:lpwstr>33440fc6-b7c7-412c-bb73-0e70b0198d5a</vt:lpwstr>
  </property>
  <property fmtid="{D5CDD505-2E9C-101B-9397-08002B2CF9AE}" pid="7" name="MSIP_Label_e463cba9-5f6c-478d-9329-7b2295e4e8ed_ActionId">
    <vt:lpwstr>dabd0ede-aee1-41f9-8c79-8cfd195709aa</vt:lpwstr>
  </property>
  <property fmtid="{D5CDD505-2E9C-101B-9397-08002B2CF9AE}" pid="8" name="MSIP_Label_e463cba9-5f6c-478d-9329-7b2295e4e8ed_ContentBits">
    <vt:lpwstr>0</vt:lpwstr>
  </property>
</Properties>
</file>